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codeName="DieseArbeitsmappe" defaultThemeVersion="124226"/>
  <mc:AlternateContent xmlns:mc="http://schemas.openxmlformats.org/markup-compatibility/2006">
    <mc:Choice Requires="x15">
      <x15ac:absPath xmlns:x15ac="http://schemas.microsoft.com/office/spreadsheetml/2010/11/ac" url="Y:\Formulare_Vorlagen\AEJ_JBM Formulare\Testformulare\"/>
    </mc:Choice>
  </mc:AlternateContent>
  <xr:revisionPtr revIDLastSave="0" documentId="13_ncr:1_{F02DE8CB-D0D6-4FBB-9EB5-0C7904ED529D}" xr6:coauthVersionLast="36" xr6:coauthVersionMax="36" xr10:uidLastSave="{00000000-0000-0000-0000-000000000000}"/>
  <bookViews>
    <workbookView xWindow="0" yWindow="0" windowWidth="25200" windowHeight="11475" tabRatio="547" xr2:uid="{00000000-000D-0000-FFFF-FFFF00000000}"/>
  </bookViews>
  <sheets>
    <sheet name="Ausfüllhilfe" sheetId="41" r:id="rId1"/>
    <sheet name="TN-Liste_JBM" sheetId="44" r:id="rId2"/>
    <sheet name="Teamer-Liste_JBM" sheetId="45" r:id="rId3"/>
    <sheet name="Antrag_JBM" sheetId="8" r:id="rId4"/>
    <sheet name="Auszahlungsbescheid" sheetId="15" r:id="rId5"/>
    <sheet name="Belegliste Einnahmen" sheetId="49" r:id="rId6"/>
    <sheet name="Belegliste Ausgaben" sheetId="50" r:id="rId7"/>
    <sheet name="fAL-Übersicht" sheetId="46" r:id="rId8"/>
    <sheet name="Sachleistungen" sheetId="47" r:id="rId9"/>
    <sheet name="Betreuung&amp;Assistenz" sheetId="40" r:id="rId10"/>
    <sheet name="Bericht" sheetId="48" r:id="rId11"/>
    <sheet name="Textbausteine für Bericht" sheetId="38" r:id="rId12"/>
    <sheet name="Wort und Bild Marken" sheetId="37" r:id="rId13"/>
    <sheet name="Weiterleitungsvertrag" sheetId="21" r:id="rId14"/>
    <sheet name="Themenschlüssel" sheetId="5" r:id="rId15"/>
  </sheets>
  <definedNames>
    <definedName name="BetragSonstZuschüsseHerkunft1" comment="verknüpft mit Antrag JBM" localSheetId="5">'Belegliste Einnahmen'!$E$73</definedName>
    <definedName name="BetragSonstZuschüsseHerkunft2" comment="verknüpft mit Antrag JBM" localSheetId="5">'Belegliste Einnahmen'!$E$74</definedName>
    <definedName name="BetragSonstZuschüsseHerkunft3" comment="verknüpft mit Antrag JBM" localSheetId="5">'Belegliste Einnahmen'!$E$75</definedName>
    <definedName name="_xlnm.Print_Area" localSheetId="3">Antrag_JBM!$A$1:$AH$61</definedName>
    <definedName name="_xlnm.Print_Area" localSheetId="4">Auszahlungsbescheid!$A$1:$AE$57</definedName>
    <definedName name="_xlnm.Print_Area" localSheetId="6">'Belegliste Ausgaben'!$A$1:$F$155</definedName>
    <definedName name="_xlnm.Print_Area" localSheetId="2">'Teamer-Liste_JBM'!$A$1:$I$30</definedName>
    <definedName name="_xlnm.Print_Area" localSheetId="1">'TN-Liste_JBM'!$A$1:$K$72</definedName>
    <definedName name="_xlnm.Print_Titles" localSheetId="6">'Belegliste Ausgaben'!$1:$6</definedName>
    <definedName name="_xlnm.Print_Titles" localSheetId="5">'Belegliste Einnahmen'!$1:$6</definedName>
    <definedName name="_xlnm.Print_Titles" localSheetId="7">'fAL-Übersicht'!$1:$7</definedName>
    <definedName name="_xlnm.Print_Titles" localSheetId="8">Sachleistungen!$1:$7</definedName>
    <definedName name="_xlnm.Print_Titles" localSheetId="2">'Teamer-Liste_JBM'!$3:$10</definedName>
    <definedName name="_xlnm.Print_Titles" localSheetId="1">'TN-Liste_JBM'!$1:$12</definedName>
    <definedName name="Kennzeichen">Themenschlüssel!$A$27:$A$31</definedName>
    <definedName name="StartFALnr" localSheetId="7">'fAL-Übersicht'!$A$11</definedName>
    <definedName name="StartNr" localSheetId="2">'Teamer-Liste_JBM'!$A$10</definedName>
    <definedName name="StartNr" localSheetId="1">'TN-Liste_JBM'!$A$11</definedName>
    <definedName name="StartSachleistnr" localSheetId="8">Sachleistungen!$A$11</definedName>
    <definedName name="StartTabelle1" comment="wird benötigt für Anpassung dynamische Nummerierung" localSheetId="9">'Betreuung&amp;Assistenz'!$A$13</definedName>
    <definedName name="StartTabelle2" comment="wird benötigt für Anpassung dynamische Nummerierung" localSheetId="9">'Betreuung&amp;Assistenz'!$A$38</definedName>
    <definedName name="SummeArbeitsHilfsmittelJBM" comment="verknüpft mit Antrag JBM" localSheetId="6">'Belegliste Ausgaben'!$F$109</definedName>
    <definedName name="SummeBetreuungJBM" comment="verknüpft mit Antrag JBM" localSheetId="6">'Belegliste Ausgaben'!$F$101</definedName>
    <definedName name="SummeFahrtkostenJBM" comment="verknüpft mit Antrag JBM" localSheetId="6">'Belegliste Ausgaben'!$F$10</definedName>
    <definedName name="SummeHonorareJBM" comment="verknüpft mit Antrag JBM" localSheetId="6">'Belegliste Ausgaben'!$F$90</definedName>
    <definedName name="SummeOrgaJBM" comment="verknüpft mit Antrag JBM" localSheetId="6">'Belegliste Ausgaben'!$F$140</definedName>
    <definedName name="SummeRaummietenJBM" comment="verknüpft mit Antrag JBM" localSheetId="6">'Belegliste Ausgaben'!$F$82</definedName>
    <definedName name="SummeSonstZuschüsseJBM" comment="verknüpft mit Antrag JBM">'Belegliste Einnahmen'!$F$71</definedName>
    <definedName name="SummeTNGebührenJBM" comment="verknüpft mit Antrag JBM" localSheetId="5">'Belegliste Einnahmen'!$F$10</definedName>
    <definedName name="SummeVerpflegÜbernachtJBM" comment="verknüpft mit Antrag JBM" localSheetId="6">'Belegliste Ausgaben'!$F$39</definedName>
    <definedName name="SummeVersicherungJBM" comment="verknüpft mit Antrag JBM" localSheetId="6">'Belegliste Ausgaben'!$F$151</definedName>
    <definedName name="Themenschwerpunkte">Themenschlüssel!$A$7:$A$23</definedName>
    <definedName name="VWZSonstZuschüsseHerkunft1" comment="verknüpft mit Antrag JBM" localSheetId="5">'Belegliste Einnahmen'!$D$73</definedName>
    <definedName name="VWZSonstZuschüsseHerkunft2" comment="verknüpft mit Antrag JBM" localSheetId="5">'Belegliste Einnahmen'!$D$74</definedName>
    <definedName name="VWZSonstZuschüsseHerkunft3" comment="verknüpft mit Antrag JBM" localSheetId="5">'Belegliste Einnahmen'!$D$75</definedName>
    <definedName name="Z_803B459B_CF21_4019_9401_EBFEB55FC8DF_.wvu.PrintArea" localSheetId="9" hidden="1">'Betreuung&amp;Assistenz'!$A$1:$F$85</definedName>
  </definedNames>
  <calcPr calcId="191028"/>
</workbook>
</file>

<file path=xl/calcChain.xml><?xml version="1.0" encoding="utf-8"?>
<calcChain xmlns="http://schemas.openxmlformats.org/spreadsheetml/2006/main">
  <c r="B4" i="48" l="1"/>
  <c r="D5" i="40"/>
  <c r="D4" i="47"/>
  <c r="D4" i="46"/>
  <c r="D4" i="50"/>
  <c r="D4" i="49"/>
  <c r="C9" i="40" l="1"/>
  <c r="U41" i="15" l="1"/>
  <c r="U40" i="15"/>
  <c r="L37" i="8" l="1"/>
  <c r="L36" i="8"/>
  <c r="L38" i="8"/>
  <c r="B38" i="8"/>
  <c r="B37" i="8"/>
  <c r="B36" i="8"/>
  <c r="AC37" i="8" l="1"/>
  <c r="AC36" i="8"/>
  <c r="AC35" i="8"/>
  <c r="AC33" i="8"/>
  <c r="AC32" i="8"/>
  <c r="AC31" i="8"/>
  <c r="AC30" i="8"/>
  <c r="L30" i="8"/>
  <c r="K17" i="8" l="1"/>
  <c r="O22" i="8"/>
  <c r="M22" i="8"/>
  <c r="K22" i="8"/>
  <c r="AD27" i="8"/>
  <c r="AD26" i="8"/>
  <c r="X26" i="8"/>
  <c r="AF22" i="8"/>
  <c r="AF23" i="8" s="1"/>
  <c r="AD22" i="8"/>
  <c r="AD23" i="8" s="1"/>
  <c r="AB22" i="8"/>
  <c r="AB23" i="8" s="1"/>
  <c r="AF14" i="8"/>
  <c r="AF15" i="8" s="1"/>
  <c r="AF16" i="8" s="1"/>
  <c r="AF17" i="8" s="1"/>
  <c r="AF18" i="8" s="1"/>
  <c r="AD14" i="8"/>
  <c r="AD15" i="8" s="1"/>
  <c r="AD16" i="8" s="1"/>
  <c r="AD17" i="8" s="1"/>
  <c r="AD18" i="8" s="1"/>
  <c r="AB14" i="8"/>
  <c r="AB15" i="8" s="1"/>
  <c r="AB16" i="8" s="1"/>
  <c r="AB17" i="8" s="1"/>
  <c r="AB18" i="8" s="1"/>
  <c r="O17" i="8"/>
  <c r="O16" i="8"/>
  <c r="O15" i="8"/>
  <c r="O14" i="8"/>
  <c r="M17" i="8"/>
  <c r="M16" i="8"/>
  <c r="M15" i="8"/>
  <c r="M14" i="8"/>
  <c r="K16" i="8"/>
  <c r="K15" i="8"/>
  <c r="K14" i="8"/>
  <c r="G58" i="40" l="1"/>
  <c r="G57" i="40"/>
  <c r="G56" i="40"/>
  <c r="G55" i="40"/>
  <c r="G54" i="40"/>
  <c r="G53" i="40"/>
  <c r="G52" i="40"/>
  <c r="G51" i="40"/>
  <c r="G50" i="40"/>
  <c r="G49" i="40"/>
  <c r="G48" i="40"/>
  <c r="G47" i="40"/>
  <c r="G46" i="40"/>
  <c r="G45" i="40"/>
  <c r="G44" i="40"/>
  <c r="G43" i="40"/>
  <c r="G42" i="40"/>
  <c r="G41" i="40"/>
  <c r="G40" i="40"/>
  <c r="G39" i="40"/>
  <c r="A56" i="40"/>
  <c r="A40" i="40"/>
  <c r="A41" i="40"/>
  <c r="A42" i="40"/>
  <c r="A43" i="40"/>
  <c r="A44" i="40"/>
  <c r="A45" i="40"/>
  <c r="A46" i="40"/>
  <c r="A47" i="40"/>
  <c r="A48" i="40"/>
  <c r="A49" i="40"/>
  <c r="A50" i="40"/>
  <c r="A51" i="40"/>
  <c r="A52" i="40"/>
  <c r="A53" i="40"/>
  <c r="A54" i="40"/>
  <c r="A55" i="40"/>
  <c r="A57" i="40"/>
  <c r="A58" i="40"/>
  <c r="A39" i="40"/>
  <c r="A15" i="40"/>
  <c r="A16" i="40"/>
  <c r="A17" i="40"/>
  <c r="A18" i="40"/>
  <c r="A19" i="40"/>
  <c r="A20" i="40"/>
  <c r="A21" i="40"/>
  <c r="A22" i="40"/>
  <c r="A23" i="40"/>
  <c r="A24" i="40"/>
  <c r="A25" i="40"/>
  <c r="A26" i="40"/>
  <c r="A27" i="40"/>
  <c r="A28" i="40"/>
  <c r="A29" i="40"/>
  <c r="A30" i="40"/>
  <c r="A31" i="40"/>
  <c r="A32" i="40"/>
  <c r="A33" i="40"/>
  <c r="A14" i="40"/>
  <c r="B6" i="48"/>
  <c r="B5" i="48"/>
  <c r="B3" i="48"/>
  <c r="B2" i="48"/>
  <c r="F151" i="50" l="1"/>
  <c r="F140" i="50"/>
  <c r="F109" i="50"/>
  <c r="F101" i="50"/>
  <c r="F90" i="50"/>
  <c r="F82" i="50"/>
  <c r="F39" i="50"/>
  <c r="F10" i="50"/>
  <c r="F71" i="49"/>
  <c r="F10" i="49"/>
  <c r="E61" i="47"/>
  <c r="A61" i="47"/>
  <c r="E60" i="47"/>
  <c r="A60" i="47"/>
  <c r="E59" i="47"/>
  <c r="A59" i="47"/>
  <c r="E58" i="47"/>
  <c r="A58" i="47"/>
  <c r="E57" i="47"/>
  <c r="A57" i="47"/>
  <c r="E56" i="47"/>
  <c r="A56" i="47"/>
  <c r="E55" i="47"/>
  <c r="A55" i="47"/>
  <c r="E54" i="47"/>
  <c r="A54" i="47"/>
  <c r="E53" i="47"/>
  <c r="A53" i="47"/>
  <c r="E52" i="47"/>
  <c r="A52" i="47"/>
  <c r="E51" i="47"/>
  <c r="A51" i="47"/>
  <c r="E50" i="47"/>
  <c r="A50" i="47"/>
  <c r="E49" i="47"/>
  <c r="A49" i="47"/>
  <c r="E48" i="47"/>
  <c r="A48" i="47"/>
  <c r="E47" i="47"/>
  <c r="A47" i="47"/>
  <c r="E46" i="47"/>
  <c r="A46" i="47"/>
  <c r="E45" i="47"/>
  <c r="A45" i="47"/>
  <c r="E44" i="47"/>
  <c r="A44" i="47"/>
  <c r="E43" i="47"/>
  <c r="A43" i="47"/>
  <c r="E42" i="47"/>
  <c r="A42" i="47"/>
  <c r="E41" i="47"/>
  <c r="A41" i="47"/>
  <c r="E40" i="47"/>
  <c r="A40" i="47"/>
  <c r="E39" i="47"/>
  <c r="A39" i="47"/>
  <c r="E38" i="47"/>
  <c r="A38" i="47"/>
  <c r="E37" i="47"/>
  <c r="A37" i="47"/>
  <c r="E36" i="47"/>
  <c r="A36" i="47"/>
  <c r="E35" i="47"/>
  <c r="A35" i="47"/>
  <c r="E34" i="47"/>
  <c r="A34" i="47"/>
  <c r="E33" i="47"/>
  <c r="A33" i="47"/>
  <c r="E32" i="47"/>
  <c r="A32" i="47"/>
  <c r="E31" i="47"/>
  <c r="A31" i="47"/>
  <c r="E30" i="47"/>
  <c r="A30" i="47"/>
  <c r="E29" i="47"/>
  <c r="A29" i="47"/>
  <c r="E28" i="47"/>
  <c r="A28" i="47"/>
  <c r="E27" i="47"/>
  <c r="A27" i="47"/>
  <c r="E26" i="47"/>
  <c r="A26" i="47"/>
  <c r="E25" i="47"/>
  <c r="A25" i="47"/>
  <c r="E24" i="47"/>
  <c r="A24" i="47"/>
  <c r="E23" i="47"/>
  <c r="A23" i="47"/>
  <c r="E22" i="47"/>
  <c r="A22" i="47"/>
  <c r="E21" i="47"/>
  <c r="A21" i="47"/>
  <c r="E20" i="47"/>
  <c r="A20" i="47"/>
  <c r="E19" i="47"/>
  <c r="A19" i="47"/>
  <c r="E18" i="47"/>
  <c r="A18" i="47"/>
  <c r="E17" i="47"/>
  <c r="A17" i="47"/>
  <c r="E16" i="47"/>
  <c r="A16" i="47"/>
  <c r="E15" i="47"/>
  <c r="A15" i="47"/>
  <c r="E14" i="47"/>
  <c r="A14" i="47"/>
  <c r="E13" i="47"/>
  <c r="A13" i="47"/>
  <c r="E12" i="47"/>
  <c r="A12" i="47"/>
  <c r="C8" i="47"/>
  <c r="L33" i="8" s="1"/>
  <c r="A71" i="46" l="1"/>
  <c r="A70" i="46"/>
  <c r="A69" i="46"/>
  <c r="A68" i="46"/>
  <c r="A67" i="46"/>
  <c r="A66" i="46"/>
  <c r="A65" i="46"/>
  <c r="A64" i="46"/>
  <c r="A63" i="46"/>
  <c r="A62" i="46"/>
  <c r="A61" i="46"/>
  <c r="A60" i="46"/>
  <c r="A59" i="46"/>
  <c r="A58" i="46"/>
  <c r="A57" i="46"/>
  <c r="A56" i="46"/>
  <c r="A55" i="46"/>
  <c r="A54" i="46"/>
  <c r="A53" i="46"/>
  <c r="A52" i="46"/>
  <c r="A51" i="46"/>
  <c r="A50" i="46"/>
  <c r="A49" i="46"/>
  <c r="A48" i="46"/>
  <c r="A47" i="46"/>
  <c r="A46" i="46"/>
  <c r="A45" i="46"/>
  <c r="A44" i="46"/>
  <c r="A43" i="46"/>
  <c r="A42" i="46"/>
  <c r="A41" i="46"/>
  <c r="A40" i="46"/>
  <c r="A39" i="46"/>
  <c r="A38" i="46"/>
  <c r="A37" i="46"/>
  <c r="A36" i="46"/>
  <c r="A35" i="46"/>
  <c r="A34" i="46"/>
  <c r="A33" i="46"/>
  <c r="A32" i="46"/>
  <c r="A31" i="46"/>
  <c r="A30" i="46"/>
  <c r="A29" i="46"/>
  <c r="A28" i="46"/>
  <c r="A27" i="46"/>
  <c r="A26" i="46"/>
  <c r="A25" i="46"/>
  <c r="A24" i="46"/>
  <c r="A23" i="46"/>
  <c r="A22" i="46"/>
  <c r="A21" i="46"/>
  <c r="A20" i="46"/>
  <c r="A19" i="46"/>
  <c r="A18" i="46"/>
  <c r="A17" i="46"/>
  <c r="A16" i="46"/>
  <c r="A15" i="46"/>
  <c r="A14" i="46"/>
  <c r="A13" i="46"/>
  <c r="A12" i="46"/>
  <c r="C8" i="46"/>
  <c r="E8" i="46" s="1"/>
  <c r="L31" i="8" l="1"/>
  <c r="I11" i="8"/>
  <c r="I10" i="8"/>
  <c r="AC4" i="8"/>
  <c r="I4" i="8"/>
  <c r="G3" i="8"/>
  <c r="A16" i="45"/>
  <c r="A17" i="45"/>
  <c r="A18" i="45"/>
  <c r="A19" i="45"/>
  <c r="A20" i="45"/>
  <c r="A21" i="45"/>
  <c r="A22" i="45"/>
  <c r="A23" i="45"/>
  <c r="A24" i="45"/>
  <c r="A25" i="45"/>
  <c r="A26" i="45"/>
  <c r="A27" i="45"/>
  <c r="A28" i="45"/>
  <c r="A12" i="45"/>
  <c r="A13" i="45"/>
  <c r="A14" i="45"/>
  <c r="A15" i="45"/>
  <c r="A29" i="45"/>
  <c r="A30" i="45"/>
  <c r="A11" i="45"/>
  <c r="D2" i="49" l="1"/>
  <c r="D3" i="40"/>
  <c r="D2" i="50"/>
  <c r="D2" i="47"/>
  <c r="D2" i="46"/>
  <c r="D5" i="50"/>
  <c r="D5" i="47"/>
  <c r="D6" i="40"/>
  <c r="D5" i="49"/>
  <c r="D5" i="46"/>
  <c r="D3" i="49"/>
  <c r="D3" i="50"/>
  <c r="D3" i="47"/>
  <c r="D4" i="40"/>
  <c r="D3" i="46"/>
  <c r="D6" i="50"/>
  <c r="D6" i="47"/>
  <c r="D7" i="40"/>
  <c r="D6" i="49"/>
  <c r="D6" i="46"/>
  <c r="C7" i="45"/>
  <c r="C6" i="45"/>
  <c r="C5" i="45"/>
  <c r="C4" i="45"/>
  <c r="C3" i="45"/>
  <c r="A21" i="44"/>
  <c r="A22" i="44"/>
  <c r="A23" i="44"/>
  <c r="A24" i="44"/>
  <c r="A25" i="44"/>
  <c r="A26" i="44"/>
  <c r="A27" i="44"/>
  <c r="A28" i="44"/>
  <c r="A29" i="44"/>
  <c r="A30" i="44"/>
  <c r="A31" i="44"/>
  <c r="A32" i="44"/>
  <c r="A33" i="44"/>
  <c r="A34" i="44"/>
  <c r="A35" i="44"/>
  <c r="A36" i="44"/>
  <c r="A37" i="44"/>
  <c r="A38" i="44"/>
  <c r="A39" i="44"/>
  <c r="A40" i="44"/>
  <c r="A41" i="44"/>
  <c r="A42" i="44"/>
  <c r="A43" i="44"/>
  <c r="A44" i="44"/>
  <c r="A45" i="44"/>
  <c r="A46" i="44"/>
  <c r="A47" i="44"/>
  <c r="A48" i="44"/>
  <c r="A49" i="44"/>
  <c r="A50" i="44"/>
  <c r="A51" i="44"/>
  <c r="A52" i="44"/>
  <c r="A53" i="44"/>
  <c r="A54" i="44"/>
  <c r="A55" i="44"/>
  <c r="A56" i="44"/>
  <c r="A57" i="44"/>
  <c r="A58" i="44"/>
  <c r="A59" i="44"/>
  <c r="A60" i="44"/>
  <c r="A61" i="44"/>
  <c r="A62" i="44"/>
  <c r="A63" i="44"/>
  <c r="A64" i="44"/>
  <c r="A65" i="44"/>
  <c r="A66" i="44"/>
  <c r="A67" i="44"/>
  <c r="A68" i="44"/>
  <c r="A69" i="44"/>
  <c r="A70" i="44"/>
  <c r="A71" i="44"/>
  <c r="A72" i="44"/>
  <c r="A14" i="44"/>
  <c r="A15" i="44"/>
  <c r="A16" i="44"/>
  <c r="A17" i="44"/>
  <c r="A18" i="44"/>
  <c r="A19" i="44"/>
  <c r="A20" i="44"/>
  <c r="A13" i="44"/>
  <c r="AC34" i="8" l="1"/>
  <c r="L23" i="15" l="1"/>
  <c r="O17" i="15"/>
  <c r="K23" i="8" l="1"/>
  <c r="L32" i="8"/>
  <c r="AE14" i="15"/>
  <c r="AD19" i="8"/>
  <c r="AB19" i="8"/>
  <c r="O18" i="8"/>
  <c r="O13" i="15" s="1"/>
  <c r="AF19" i="8" l="1"/>
  <c r="AE13" i="15" s="1"/>
  <c r="F41" i="15" l="1"/>
  <c r="F40" i="15"/>
  <c r="AB30" i="15"/>
  <c r="AB29" i="15"/>
  <c r="AB28" i="15"/>
  <c r="AB27" i="15"/>
  <c r="AB26" i="15"/>
  <c r="AB25" i="15"/>
  <c r="AB24" i="15"/>
  <c r="AB23" i="15"/>
  <c r="AC18" i="15"/>
  <c r="AC17" i="15"/>
  <c r="W17" i="15"/>
  <c r="L31" i="15"/>
  <c r="L30" i="15"/>
  <c r="L29" i="15"/>
  <c r="B31" i="15"/>
  <c r="B30" i="15"/>
  <c r="B29" i="15"/>
  <c r="L26" i="15"/>
  <c r="L24" i="15"/>
  <c r="L25" i="15" s="1"/>
  <c r="AB32" i="15" s="1"/>
  <c r="K17" i="15"/>
  <c r="AB5" i="15"/>
  <c r="AB4" i="15"/>
  <c r="AC38" i="8"/>
  <c r="AE6" i="8"/>
  <c r="AE7" i="8"/>
  <c r="AE8" i="8"/>
  <c r="AC40" i="8"/>
  <c r="AB31" i="15" l="1"/>
  <c r="L34" i="15"/>
  <c r="AB33" i="15"/>
  <c r="F5" i="15"/>
  <c r="F4" i="15"/>
  <c r="I9" i="15"/>
  <c r="I8" i="15"/>
  <c r="AC39" i="8"/>
  <c r="AC42" i="8" s="1"/>
  <c r="L41" i="8"/>
  <c r="M17" i="15"/>
  <c r="K18" i="15" s="1"/>
  <c r="K18" i="8"/>
  <c r="M18" i="8"/>
  <c r="AA14" i="15"/>
  <c r="V10" i="8"/>
  <c r="V11" i="8" s="1"/>
  <c r="AA13" i="15"/>
  <c r="AC14" i="15"/>
  <c r="AB35" i="15" l="1"/>
  <c r="AB36" i="15" s="1"/>
  <c r="K13" i="15"/>
  <c r="K19" i="8"/>
  <c r="U8" i="15"/>
  <c r="U9" i="15" s="1"/>
  <c r="M13" i="15"/>
  <c r="AC13" i="15"/>
  <c r="L43" i="8"/>
  <c r="V42" i="8" l="1"/>
  <c r="V43" i="8" s="1"/>
  <c r="AB50" i="8" s="1"/>
  <c r="K1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Christian Heilmeier</author>
    <author>tc={6072C396-B03E-4EC1-AAA6-108A3C36D707}</author>
    <author>Martina Scheckenbach</author>
    <author>Daniela Rotella</author>
    <author>tc={7EF62592-8B11-462A-86CB-4554373F80BD}</author>
  </authors>
  <commentList>
    <comment ref="G3" authorId="0" shapeId="0" xr:uid="{00000000-0006-0000-0100-000001000000}">
      <text>
        <r>
          <rPr>
            <sz val="9"/>
            <color indexed="81"/>
            <rFont val="Tahoma"/>
            <family val="2"/>
          </rPr>
          <t>Kriterium für Vollständigkeits- und Vorprüfung auf Richtigkeit.
Füllt sich über Teilnehmendenliste aus.</t>
        </r>
      </text>
    </comment>
    <comment ref="AC3" authorId="0" shapeId="0" xr:uid="{00000000-0006-0000-0100-000002000000}">
      <text>
        <r>
          <rPr>
            <sz val="9"/>
            <color indexed="81"/>
            <rFont val="Tahoma"/>
            <family val="2"/>
          </rPr>
          <t>Kriterium für Vollständigkeits- und Vorprüfung auf Richtigkeit.</t>
        </r>
      </text>
    </comment>
    <comment ref="AC4" authorId="0" shapeId="0" xr:uid="{00000000-0006-0000-0100-000004000000}">
      <text>
        <r>
          <rPr>
            <sz val="9"/>
            <color indexed="81"/>
            <rFont val="Tahoma"/>
            <family val="2"/>
          </rPr>
          <t>Kriterium für Vollständigkeits- und Vorprüfung auf Richtigkeit.
Füllt sich über Teilnehmendenliste aus.</t>
        </r>
      </text>
    </comment>
    <comment ref="I6" authorId="0" shapeId="0" xr:uid="{00000000-0006-0000-0100-000005000000}">
      <text>
        <r>
          <rPr>
            <sz val="9"/>
            <color indexed="81"/>
            <rFont val="Tahoma"/>
            <family val="2"/>
          </rPr>
          <t>Kriterium für Vollständigkeits- und Vorprüfung auf Richtigkeit.
Mind. 1 Eingabe notwendig.</t>
        </r>
      </text>
    </comment>
    <comment ref="I10" authorId="0" shapeId="0" xr:uid="{00000000-0006-0000-0100-000006000000}">
      <text>
        <r>
          <rPr>
            <sz val="9"/>
            <color indexed="81"/>
            <rFont val="Tahoma"/>
            <family val="2"/>
          </rPr>
          <t>Füllt sich über Teilnehmendenliste aus.</t>
        </r>
      </text>
    </comment>
    <comment ref="V10" authorId="0" shapeId="0" xr:uid="{00000000-0006-0000-0100-000007000000}">
      <text>
        <r>
          <rPr>
            <sz val="9"/>
            <color indexed="81"/>
            <rFont val="Tahoma"/>
            <family val="2"/>
          </rPr>
          <t>Bei Beginn und Ende am gleichen Tag wird ein Tag berechnet. Ab einer Nacht wird als Minimum 1 Tag angegeben.</t>
        </r>
      </text>
    </comment>
    <comment ref="I11" authorId="0" shapeId="0" xr:uid="{00000000-0006-0000-0100-000008000000}">
      <text>
        <r>
          <rPr>
            <sz val="9"/>
            <color indexed="81"/>
            <rFont val="Tahoma"/>
            <family val="2"/>
          </rPr>
          <t xml:space="preserve">Füllt sich über Teilnehmendenliste aus. Zeitraum max. 14 Tage
</t>
        </r>
      </text>
    </comment>
    <comment ref="V11" authorId="0" shapeId="0" xr:uid="{00000000-0006-0000-0100-000009000000}">
      <text>
        <r>
          <rPr>
            <sz val="9"/>
            <color indexed="81"/>
            <rFont val="Tahoma"/>
            <family val="2"/>
          </rPr>
          <t>Minimale Soll-Zeitstunden basierend auf der minimalen Dauer in Tagen.</t>
        </r>
      </text>
    </comment>
    <comment ref="B13" authorId="0" shapeId="0" xr:uid="{00000000-0006-0000-0100-00000A000000}">
      <text>
        <r>
          <rPr>
            <sz val="9"/>
            <color indexed="81"/>
            <rFont val="Tahoma"/>
            <family val="2"/>
          </rPr>
          <t>Füllt sich über Teilnehmendenliste aus.</t>
        </r>
      </text>
    </comment>
    <comment ref="K23" authorId="1" shapeId="0" xr:uid="{6072C396-B03E-4EC1-AAA6-108A3C36D707}">
      <text>
        <r>
          <rPr>
            <sz val="11"/>
            <color theme="1"/>
            <rFont val="Calibri"/>
            <family val="2"/>
            <scheme val="minor"/>
          </rPr>
          <t xml:space="preserve"> Auf 1 Teamer müssen mind. 5 TN und max. 20 TN fallen, Ausnahmen bei Bibern und Woes sowie intensiven Themen wie Trauer, Inklusion…
</t>
        </r>
      </text>
    </comment>
    <comment ref="R30" authorId="2" shapeId="0" xr:uid="{23A19915-88D7-4FA9-9091-9EC2E9C59FFD}">
      <text>
        <r>
          <rPr>
            <b/>
            <sz val="9"/>
            <color indexed="81"/>
            <rFont val="Segoe UI"/>
            <family val="2"/>
          </rPr>
          <t>0,25 €/km (0,40 €/km nur bei triftigem Grund mit schriftlicher Begründung!)</t>
        </r>
        <r>
          <rPr>
            <sz val="9"/>
            <color indexed="81"/>
            <rFont val="Segoe UI"/>
            <family val="2"/>
          </rPr>
          <t xml:space="preserve">
</t>
        </r>
      </text>
    </comment>
    <comment ref="L31" authorId="0" shapeId="0" xr:uid="{00000000-0006-0000-0100-00000C000000}">
      <text>
        <r>
          <rPr>
            <sz val="9"/>
            <color indexed="81"/>
            <rFont val="Arial"/>
            <family val="2"/>
          </rPr>
          <t xml:space="preserve">Freiwillige (d.h. unentgeltliche) Arbeitsleistungen (fAL) sind durch Stundenzettel nachzuweisen. </t>
        </r>
        <r>
          <rPr>
            <b/>
            <sz val="9"/>
            <color indexed="81"/>
            <rFont val="Arial"/>
            <family val="2"/>
          </rPr>
          <t>Bitte Reiter fAL ausfüllen - automatischer Übertrag.</t>
        </r>
      </text>
    </comment>
    <comment ref="L33" authorId="3" shapeId="0" xr:uid="{00000000-0006-0000-0100-00000D000000}">
      <text>
        <r>
          <rPr>
            <sz val="8"/>
            <color indexed="81"/>
            <rFont val="Arial"/>
            <family val="2"/>
          </rPr>
          <t xml:space="preserve">Unentgeltliche Sachleistungen sind bis zur Höhe von 80 % der angemessenen Unternehmerpreise zuwendungsfähig. </t>
        </r>
        <r>
          <rPr>
            <b/>
            <sz val="8"/>
            <color indexed="81"/>
            <rFont val="Arial"/>
            <family val="2"/>
          </rPr>
          <t>Bitte Reiter Sachleistungen ausfüllen - automatischer Übertrag</t>
        </r>
      </text>
    </comment>
    <comment ref="AC34" authorId="4" shapeId="0" xr:uid="{7EF62592-8B11-462A-86CB-4554373F80BD}">
      <text>
        <r>
          <rPr>
            <sz val="11"/>
            <color theme="1"/>
            <rFont val="Calibri"/>
            <family val="2"/>
            <scheme val="minor"/>
          </rPr>
          <t xml:space="preserve">
    Bitte Reiter Betreuung&amp;Assistenz ausfüllen – automatischer Übertrag!</t>
        </r>
      </text>
    </comment>
    <comment ref="B39" authorId="0" shapeId="0" xr:uid="{00000000-0006-0000-0100-00000E000000}">
      <text>
        <r>
          <rPr>
            <sz val="9"/>
            <color indexed="81"/>
            <rFont val="Tahoma"/>
            <family val="2"/>
          </rPr>
          <t>DPSG ist befreit - bitte nichts eintragen</t>
        </r>
      </text>
    </comment>
    <comment ref="L43" authorId="0" shapeId="0" xr:uid="{00000000-0006-0000-0100-00000F000000}">
      <text>
        <r>
          <rPr>
            <sz val="9"/>
            <color indexed="81"/>
            <rFont val="Tahoma"/>
            <family val="2"/>
          </rPr>
          <t>Muss größer 0 sein, ansonsten ist die Maßnahme nicht förderfähig.</t>
        </r>
      </text>
    </comment>
    <comment ref="V43" authorId="0" shapeId="0" xr:uid="{00000000-0006-0000-0100-000010000000}">
      <text>
        <r>
          <rPr>
            <b/>
            <sz val="9"/>
            <color indexed="81"/>
            <rFont val="Tahoma"/>
            <family val="2"/>
          </rPr>
          <t>Bagatellgrenze</t>
        </r>
        <r>
          <rPr>
            <sz val="9"/>
            <color indexed="81"/>
            <rFont val="Tahoma"/>
            <family val="2"/>
          </rPr>
          <t xml:space="preserve"> 
Gefördert werden nur Maßnahmen, bei denen sich mindestens eine Zuwendung in Höhe von 100 € ergibt.
</t>
        </r>
        <r>
          <rPr>
            <b/>
            <sz val="9"/>
            <color indexed="81"/>
            <rFont val="Tahoma"/>
            <family val="2"/>
          </rPr>
          <t>Höhe der Zuwendung</t>
        </r>
        <r>
          <rPr>
            <sz val="9"/>
            <color indexed="81"/>
            <rFont val="Tahoma"/>
            <family val="2"/>
          </rPr>
          <t xml:space="preserve">
Die Zuwendung beträgt bis zu 70 % der zuwendungsfähigen und angemessenen Ausgaben. Die Zuwendung darf den Fehlbetrag nicht überschreiten.</t>
        </r>
      </text>
    </comment>
    <comment ref="F47" authorId="0" shapeId="0" xr:uid="{00000000-0006-0000-0100-000011000000}">
      <text>
        <r>
          <rPr>
            <sz val="9"/>
            <color indexed="81"/>
            <rFont val="Tahoma"/>
            <family val="2"/>
          </rPr>
          <t>Kriterium für Vollständigkeits- und Vorprüfung auf Richtigkeit.</t>
        </r>
      </text>
    </comment>
    <comment ref="B49" authorId="0" shapeId="0" xr:uid="{00000000-0006-0000-0100-000012000000}">
      <text>
        <r>
          <rPr>
            <sz val="9"/>
            <color indexed="81"/>
            <rFont val="Tahoma"/>
            <family val="2"/>
          </rPr>
          <t>Kriterien für Vollständigkeits- und Vorprüfung auf Richtigkeit, wobei l) optional 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Martina Scheckenbach</author>
    <author>Daniela Rotella</author>
  </authors>
  <commentList>
    <comment ref="B20" authorId="0" shapeId="0" xr:uid="{F698C9FB-8D75-463D-AAF1-0835E4967880}">
      <text>
        <r>
          <rPr>
            <sz val="9"/>
            <color indexed="81"/>
            <rFont val="Segoe UI"/>
            <family val="2"/>
          </rPr>
          <t>Den Link auf die ANBest-P findest Du am Ende des Weiterleitungsvertrages.</t>
        </r>
      </text>
    </comment>
    <comment ref="B21" authorId="1" shapeId="0" xr:uid="{00000000-0006-0000-0800-000001000000}">
      <text>
        <r>
          <rPr>
            <sz val="9"/>
            <color indexed="81"/>
            <rFont val="Segoe UI"/>
            <family val="2"/>
          </rPr>
          <t>Den Link zu den aktuellen Rahmenrichtlinien findest Du am Ende des Weiterleitungsvertrages</t>
        </r>
      </text>
    </comment>
    <comment ref="B22" authorId="1" shapeId="0" xr:uid="{00000000-0006-0000-0800-000002000000}">
      <text>
        <r>
          <rPr>
            <sz val="9"/>
            <color indexed="81"/>
            <rFont val="Segoe UI"/>
            <family val="2"/>
          </rPr>
          <t>Den Link zu den aktuellen Fachlichen Anforderungen findest Du am Ende des Weiterleitungsvertrages</t>
        </r>
      </text>
    </comment>
    <comment ref="B66" authorId="0" shapeId="0" xr:uid="{7D6A0E8B-E820-43FA-A3A7-790F2CD52F81}">
      <text>
        <r>
          <rPr>
            <sz val="9"/>
            <color indexed="81"/>
            <rFont val="Segoe UI"/>
            <family val="2"/>
          </rPr>
          <t>aktuelle Wort-Bildmarken siehe separater Reiter in diesem Formular</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<sst xmlns="http://schemas.openxmlformats.org/spreadsheetml/2006/main" count="646" uniqueCount="452">
  <si>
    <t>Bezeichnung der Maßnahme:</t>
  </si>
  <si>
    <t>BT</t>
  </si>
  <si>
    <t>PLZ der Maßnahme:</t>
  </si>
  <si>
    <t>EA</t>
  </si>
  <si>
    <t>Beginn am:</t>
  </si>
  <si>
    <t>Ende am:</t>
  </si>
  <si>
    <t>HA</t>
  </si>
  <si>
    <t>HO</t>
  </si>
  <si>
    <t>Nr.</t>
  </si>
  <si>
    <r>
      <t>Nachname</t>
    </r>
    <r>
      <rPr>
        <sz val="6"/>
        <color theme="1"/>
        <rFont val="Arial"/>
        <family val="2"/>
      </rPr>
      <t xml:space="preserve"> </t>
    </r>
  </si>
  <si>
    <t>Vorname</t>
  </si>
  <si>
    <t>w</t>
  </si>
  <si>
    <t>m</t>
  </si>
  <si>
    <t>d</t>
  </si>
  <si>
    <r>
      <t xml:space="preserve">PLZ, </t>
    </r>
    <r>
      <rPr>
        <sz val="11"/>
        <color theme="1"/>
        <rFont val="Arial"/>
        <family val="2"/>
      </rPr>
      <t>Wohnort</t>
    </r>
  </si>
  <si>
    <t>Alter</t>
  </si>
  <si>
    <t>Kennz. (s.u.)</t>
  </si>
  <si>
    <t>1.</t>
  </si>
  <si>
    <t>2.</t>
  </si>
  <si>
    <t>3.</t>
  </si>
  <si>
    <t>4.</t>
  </si>
  <si>
    <t>5.</t>
  </si>
  <si>
    <t>6.</t>
  </si>
  <si>
    <t>7.</t>
  </si>
  <si>
    <t>8.</t>
  </si>
  <si>
    <t>9.</t>
  </si>
  <si>
    <t>10.</t>
  </si>
  <si>
    <t>B. Teilnehmende</t>
  </si>
  <si>
    <t>&lt;10</t>
  </si>
  <si>
    <t>10-&lt;14</t>
  </si>
  <si>
    <t>14-&lt;18</t>
  </si>
  <si>
    <t>18-&lt;=26</t>
  </si>
  <si>
    <t>11.</t>
  </si>
  <si>
    <t>12.</t>
  </si>
  <si>
    <t>13.</t>
  </si>
  <si>
    <t>a)</t>
  </si>
  <si>
    <t>b)</t>
  </si>
  <si>
    <t>c)</t>
  </si>
  <si>
    <t>Bezeichnung d. Maßnahme</t>
  </si>
  <si>
    <t>e)</t>
  </si>
  <si>
    <t>Themenschwerpunkte</t>
  </si>
  <si>
    <t>Kennziffer</t>
  </si>
  <si>
    <t>(bis zu drei Nennungen)</t>
  </si>
  <si>
    <t>f)</t>
  </si>
  <si>
    <t>Beginn (dd.mm.yy)</t>
  </si>
  <si>
    <t>Dauer (Tage) mind.</t>
  </si>
  <si>
    <t>Bitte bestätigen:</t>
  </si>
  <si>
    <t>Ende (dd.mm.yy)</t>
  </si>
  <si>
    <t>Soll-Zeitstunden (mind.)</t>
  </si>
  <si>
    <t>Zeitstunden erreicht?</t>
  </si>
  <si>
    <t>g)</t>
  </si>
  <si>
    <t>TN-Auflistungen</t>
  </si>
  <si>
    <t>weibl.</t>
  </si>
  <si>
    <t>männl.</t>
  </si>
  <si>
    <t>div.</t>
  </si>
  <si>
    <t>Teilnehmende  unter 10 Jahre</t>
  </si>
  <si>
    <t>unter 16 Jahre</t>
  </si>
  <si>
    <t>Teilnehmende 10 bis unter 14 Jahre</t>
  </si>
  <si>
    <t>16 bis unter 18 Jahre</t>
  </si>
  <si>
    <t>Teilnehmende 14 bis 18 Jahre</t>
  </si>
  <si>
    <t>18 bis unter 27 Jahre</t>
  </si>
  <si>
    <t>Teilnehmende 18 bis 26 Jahre</t>
  </si>
  <si>
    <t>27 bis unter 45 Jahre</t>
  </si>
  <si>
    <t>Teilnehmende</t>
  </si>
  <si>
    <t>45 Jahre und älter</t>
  </si>
  <si>
    <t>Teilnehmende gesamt</t>
  </si>
  <si>
    <t>Hauptberufliche</t>
  </si>
  <si>
    <t>bis 45 Jahre</t>
  </si>
  <si>
    <t>Mitarbeit von sonstigen pädagogisch tätigen Personen</t>
  </si>
  <si>
    <t>Honorarkräfte</t>
  </si>
  <si>
    <t>Sonst. Personen</t>
  </si>
  <si>
    <t>h)</t>
  </si>
  <si>
    <t>Einnahmen</t>
  </si>
  <si>
    <t>€ oder Std.</t>
  </si>
  <si>
    <t>Ausgaben</t>
  </si>
  <si>
    <t>€</t>
  </si>
  <si>
    <t>Teilnehmendengebühren gesamt</t>
  </si>
  <si>
    <t>Fahrtkosten</t>
  </si>
  <si>
    <t>Freiwillige Arbeitsleistungen (Std.)</t>
  </si>
  <si>
    <t>Verpflegung/Übernachtung</t>
  </si>
  <si>
    <t>Betrag verr. mit Stundensatz:</t>
  </si>
  <si>
    <t>Raummieten</t>
  </si>
  <si>
    <t>Unentgeltliche Sachleistung (Euro)</t>
  </si>
  <si>
    <t>Honorare</t>
  </si>
  <si>
    <t>Sonstige Zuschüsse</t>
  </si>
  <si>
    <t>Herkunft</t>
  </si>
  <si>
    <t>Betrag</t>
  </si>
  <si>
    <t>Arbeits- und Hilfsmittel</t>
  </si>
  <si>
    <t>Organisationskosten</t>
  </si>
  <si>
    <t>Versicherungen</t>
  </si>
  <si>
    <t>Summe</t>
  </si>
  <si>
    <t>Eigenanteil (10% der Barausgaben)</t>
  </si>
  <si>
    <t>Freiwillige Arbeitsleistung</t>
  </si>
  <si>
    <t>unentgeltliche Sachleistungen</t>
  </si>
  <si>
    <t>Fehlbetrag</t>
  </si>
  <si>
    <t>max. Zuschuss</t>
  </si>
  <si>
    <t>i)</t>
  </si>
  <si>
    <t>Die Überweisung des Zuschusses soll auf folgende Bankverbindung erfolgen:</t>
  </si>
  <si>
    <t>Geldinstitut:</t>
  </si>
  <si>
    <t>IBAN:</t>
  </si>
  <si>
    <t>Anhänge</t>
  </si>
  <si>
    <t>m)</t>
  </si>
  <si>
    <t>Status</t>
  </si>
  <si>
    <t>j)</t>
  </si>
  <si>
    <t>k)</t>
  </si>
  <si>
    <t>l)</t>
  </si>
  <si>
    <t xml:space="preserve">Stundenzettel für freiwilige Arbeitsleistungen </t>
  </si>
  <si>
    <t>n)</t>
  </si>
  <si>
    <t>schriftliche Einladung</t>
  </si>
  <si>
    <t>Datum:</t>
  </si>
  <si>
    <t>Dauer (Tage) min.</t>
  </si>
  <si>
    <t>Soll-Zeitstunden (min.)</t>
  </si>
  <si>
    <t>Von der DPSG Landsstelle auszufüllen:</t>
  </si>
  <si>
    <t>Zuwendungsfähige Ausgaben Gesamt</t>
  </si>
  <si>
    <t>Der Förderbedingungen entsprechend wird ein Zuschuss in Höhe von</t>
  </si>
  <si>
    <t>70% der zuwendungsfähigen Ausgaben</t>
  </si>
  <si>
    <t>zugeteilt.</t>
  </si>
  <si>
    <t>Datum</t>
  </si>
  <si>
    <t>Unterschrift</t>
  </si>
  <si>
    <t>Was muss ich ausfüllen?</t>
  </si>
  <si>
    <t>TN Liste:</t>
  </si>
  <si>
    <t>Bitte vollständig ausfüllen - es sind keine Unterschriften mehr notwendig</t>
  </si>
  <si>
    <t>Antrag:</t>
  </si>
  <si>
    <t xml:space="preserve">Antrag ausdrucken und unterschrieben an das Diözesanbüro senden </t>
  </si>
  <si>
    <t>Eigenanteil bitte nicht ausfüllen - die DPSG Bayern wurde befreit</t>
  </si>
  <si>
    <t>Auszahlungsbescheid:</t>
  </si>
  <si>
    <t>Empfehlung: mach Dir die Arbeit und fülle alles aus - nicht nur dass Du wahrscheinlich Deinen Fehlbetrag erhältst, es zeigt auch auf, was alles in einem Jugendverband passiert und wie viel Ehrenamt dahinter steckt</t>
  </si>
  <si>
    <t>Bericht:</t>
  </si>
  <si>
    <r>
      <t xml:space="preserve">nicht vergessen </t>
    </r>
    <r>
      <rPr>
        <sz val="11"/>
        <color theme="1"/>
        <rFont val="Wingdings"/>
        <charset val="2"/>
      </rPr>
      <t xml:space="preserve">J </t>
    </r>
    <r>
      <rPr>
        <sz val="11"/>
        <color theme="1"/>
        <rFont val="Arial"/>
        <family val="2"/>
      </rPr>
      <t>Im Reiter Bericht findest Du die Mindestanforderungen, aber mehr darfst Du immer schreiben. Du darfst auch gerne ein anderes Format nutzen!! Als Hilfestellung findest du unter dem Reiter "Textbausteine" hilfreiche Textbausteine, die du so in deinen Bericht übernehmen kannst. Diese Liste wird laufend ergänzt.</t>
    </r>
  </si>
  <si>
    <t>Einzelaufstellung der Einnahmen und Ausgaben gemäß Kosten- und Finanzierungsplan (AnBest P 6.1.4.)</t>
  </si>
  <si>
    <t>für die Maßnahme:</t>
  </si>
  <si>
    <t>von:</t>
  </si>
  <si>
    <t>bis:</t>
  </si>
  <si>
    <t>Belegnr.</t>
  </si>
  <si>
    <t>Belegdatum</t>
  </si>
  <si>
    <t>Verwendungszweck</t>
  </si>
  <si>
    <t>Anmerkung</t>
  </si>
  <si>
    <t xml:space="preserve">Teilnehmergebühren
</t>
  </si>
  <si>
    <t>Kinderbetreuung/Assistenz</t>
  </si>
  <si>
    <t>Orgakosten</t>
  </si>
  <si>
    <t xml:space="preserve">Übersicht über die freiwilligen Arbeitsleistungen (fAL) </t>
  </si>
  <si>
    <t>Gesamtstunden:</t>
  </si>
  <si>
    <t>Art der Arbeitsleistung (Stichworte)</t>
  </si>
  <si>
    <t>geleistete Std</t>
  </si>
  <si>
    <t>Nachweis für die Sachleistungen</t>
  </si>
  <si>
    <t>Gegenstand</t>
  </si>
  <si>
    <t>Neupreis</t>
  </si>
  <si>
    <t>Endsumme:</t>
  </si>
  <si>
    <t>Nachname</t>
  </si>
  <si>
    <t>PLZ, Wohnort</t>
  </si>
  <si>
    <t>Arbeitsstunden</t>
  </si>
  <si>
    <t>Stundenlohn</t>
  </si>
  <si>
    <t>Bericht für die JBM</t>
  </si>
  <si>
    <t>Inhalt</t>
  </si>
  <si>
    <t>Methoden</t>
  </si>
  <si>
    <t>Fahrtkosten bei triftigem Grund</t>
  </si>
  <si>
    <t xml:space="preserve">Bei dieser Maßnahme wurden Fahrtkosten mit Pkw abgerechnet, da der Veranstaltungsort nicht mit ÖPNV erreichbar ist.
</t>
  </si>
  <si>
    <t xml:space="preserve">Bei dieser Maßnahme wurden Fahrtkosten mit Pkw abgerechnet, da der Veranstaltungsort nur durch unverhältnismäßig lange Fahrzeiten mit ÖPNV erreichbar ist.
</t>
  </si>
  <si>
    <t>(zutreffendes bitte kopieren und in den Bericht einfügen)</t>
  </si>
  <si>
    <t>Bei dieser Maßnahme wurden Fahrtkosten mit Pkw abgerechnet wegen Transport von Lebensmitteln.</t>
  </si>
  <si>
    <t>Veranstaltungsort schlecht oder gar nicht mit ÖPNV erreichbar</t>
  </si>
  <si>
    <t>Vorbereitungstreffen Teamer
(im Bericht mit Datum und Uhrzeit angeben)</t>
  </si>
  <si>
    <t>Inhalt: Vorbereitungstreffen zur Organisation für Rahmenbedingungen und Planung der Inhalte
Methoden: Brainstorming, KG-Arbeit, Diskussion und Gespräche</t>
  </si>
  <si>
    <t>Inhalt: inhaltliche und organisatorische Vorbereitung des Kurses mit Fokus auf …
Methode: Plenumsgespräch</t>
  </si>
  <si>
    <t>Inhalt: Vorbereitungstreffen zur konzeptionellen, inhaltlichen und methodischen Ausgestaltung der Maßnahme
Methode: Plenumsgespräch</t>
  </si>
  <si>
    <t>Vorbereitungstreffen Küchenteam
(im Bericht mit Datum und Uhrzeit angeben)</t>
  </si>
  <si>
    <t>Inhalt: Treffen zur inhaltlichen und organisatorischen Vorbereitung sowie Planung des Lebensmitteleinkaufs
Methode: Plenumsgespräch</t>
  </si>
  <si>
    <t>Inhalt: Treffen zur Planung und Koordinierung der Aufgaben
Methode: Plenumsgespräch</t>
  </si>
  <si>
    <t>Nachbereitungstreffen AEJ
(im Bericht mit Datum und Uhrzeit angeben)</t>
  </si>
  <si>
    <t>Inhalt: Reflexionstreffen
Methode: Post-It Methode aufgearbeitet, Teamer*innenfeedback hinzugefügt</t>
  </si>
  <si>
    <t>Inhalt: inhaltliches Nachbereitungstreffen (wollen wir wieder eine derartige Ausbildung anbieten? Was ist gut gelaufen/was nicht? Ist der Transfer in die Jugendarbeit gelungen?)
Methode: Plenumsgespräch</t>
  </si>
  <si>
    <t>Nachbereitungstreffen JBM
(im Bericht mit Datum und Uhrzeit angeben)</t>
  </si>
  <si>
    <t>Inhalt: inhaltliches Nachbereitungstreffen (wollen wir wieder eine derartige Maßnahme für Kinder u. Jugendliche anbieten? Was ist gut gelaufen/was nicht? Ist der Transfer zu den Kindern u. Jugendlichen gelungen/haben die Kinder u. Jugendlichen etwas in ihren Alltag mitgenommen?)
Methode: Plenumsgespräch</t>
  </si>
  <si>
    <t>Küchenteam</t>
  </si>
  <si>
    <t>Anmerkung: Auf dieser Maßnahme haben uns (Name) und (Name) als Küchenteam unterstützt.</t>
  </si>
  <si>
    <t>IT-Team
(v.a. bei digitalen oder hybriden Maßnahmen)</t>
  </si>
  <si>
    <t>Anmerkung: Auf dieser Maßnahme haben uns (Name) und (Name) als IT-Team unterstützt.</t>
  </si>
  <si>
    <t>Weiterleitungsvertrag - Vereinbarung</t>
  </si>
  <si>
    <t>über die Weitergabe von Fördermitteln zur Förderung der Jugendbildungsmaßnahmen in der Jugendarbeit (JBM) und Jugendbildungsmaßnahmen mit größerem Teilnehmendenkreis (JBM gr. TNK)</t>
  </si>
  <si>
    <t>Gegenstand des Vertrages (VV Nr. 13.6.2 zu Art. 44 BayHO)</t>
  </si>
  <si>
    <t>Zuwendungsart, Zuwendungshöhe und Finanzierung (VV Nr. 13.6.1 und 13.6.3 zu Art. 44 BayHO)</t>
  </si>
  <si>
    <t>2.1.</t>
  </si>
  <si>
    <t>Zuwendungsfähige Maßnahmen</t>
  </si>
  <si>
    <t>2.2.</t>
  </si>
  <si>
    <t>Anforderungen und Bedingungen</t>
  </si>
  <si>
    <t>2.2.1.</t>
  </si>
  <si>
    <t>2.2.2.</t>
  </si>
  <si>
    <t>2.2.3.</t>
  </si>
  <si>
    <t>Abweichend bzw. ergänzend hierzu gilt</t>
  </si>
  <si>
    <t xml:space="preserve">zu 2.8. der fachlichen Anforderungen, Satz 1, Höchstalter der Teilnehmenden: nehmen an Maßnahmen Menschen mit Behinderung teil, so können diese auch älter als 26 Jahre sein. Die Ausrichtung der Maßnahme als Jugendbildung muss dabei gewahrt bleiben. Dabei muss über die Teilnahme im Einzelfall vom Antragsteller entschieden werden. </t>
  </si>
  <si>
    <t>3.1.</t>
  </si>
  <si>
    <t>3.1.1.</t>
  </si>
  <si>
    <t>Die Zuwendung darf nur zur Erfüllung des im Zuwendungsbescheid bzw. im Vertrag bestimmten Zwecks verwendet werden. Die Zuwendung ist wirtschaftlich und sparsam zu verwenden.</t>
  </si>
  <si>
    <t>3.1.2.</t>
  </si>
  <si>
    <t>Alle mit dem Zuwendungszweck zusammenhängenden Einnahmen (insbesondere Zuwendungen, Leistungen Dritter) und der Eigenanteil des Letztempfängers sind als Deckungsmittel für alle mit dem Zuwendungszweck zusammenhängenden Ausgaben einzusetzen. Der Finanzierungsplan (aufgegliederte Berechnung der mit dem Zuwendungszweck zusammenhängenden Ausgaben mit einer Übersicht über die beabsichtigte Finanzierung) ist hinsichtlich des Gesamtergebnisses verbindlich. Die Einzelansätze dürfen um bis zu 20 v.H. überschritten werden, soweit die Überschreitung durch entsprechende Einsparungen bei anderen Einzelansätzen der zuwendungsfähigen Ausgaben ausgeglichen werden kann und hierdurch der Zuwendungszweck nicht beeinträchtigt wird. Beruht die Überschreitung eines Einzelansatzes auf behördlichen Bedingungen oder Auflagen, sind innerhalb des Gesamtergebnisses des Finanzierungsplans auch weitergehende Abweichungen zulässig. Im Übrigen sind Überschreitungen zulässig, wenn sie der Letztempfänger voll aus eigenen Mitteln trägt</t>
  </si>
  <si>
    <t>3.1.3.</t>
  </si>
  <si>
    <t>3.1.4.</t>
  </si>
  <si>
    <t>Zahlungen vor Empfang der Gegenleistung dürfen aus der Zuwendung nur vereinbart oder bewirkt werden, soweit dies allgemein üblich oder durch besondere Umstände gerechtfertigt ist.</t>
  </si>
  <si>
    <t>3.2.</t>
  </si>
  <si>
    <t>Bei der Vergabe von Aufträgen zur Erfüllung des Zuwendungszwecks sind folgende Vorschriften zu beachten:</t>
  </si>
  <si>
    <t>3.2.1.</t>
  </si>
  <si>
    <t>Bei der Vergabe von Aufträgen für Lieferungen und Leistungen die Vergabe- und Vertragsordnung für Leistungen Teil A (VOL/A) Abschnitt 1</t>
  </si>
  <si>
    <t>3.2.2.</t>
  </si>
  <si>
    <t>Weitergehende Bestimmungen, die den Letztempfänger zur Anwendung von Vergabevorschriften verpflichten (z. B. die §§ 97 ff. GWB in Verbindung mit der Vergabeverordnung bzw. der Sektorenverordnung in ihren jeweils geltenden Fassungen und dem Abschnitt 2 der VOB/A)</t>
  </si>
  <si>
    <t>3.2.3.</t>
  </si>
  <si>
    <t>Die Richtlinien für die Berücksichtigung bevorzugter Bewerber bei der Vergabe öffentlicher Aufträge – Spätaussiedler, Werkstätten für Behinderte und Blindenwerkstätten, Verfolgte – (Bevorzugten-Richtlinien) in der jeweils geltenden Fassung.</t>
  </si>
  <si>
    <t>3.2.4.</t>
  </si>
  <si>
    <t>Die Mittelstandsrichtlinien Öffentliches Auftragswesen der Staatsregierung in der jeweils geltenden Fassung.</t>
  </si>
  <si>
    <t>3.2.5.</t>
  </si>
  <si>
    <t>Die Umweltrichtlinien Öffentliches Auftragswesen der Staatsregierung in der jeweils geltenden Fassung.</t>
  </si>
  <si>
    <t>3.2.6.</t>
  </si>
  <si>
    <t>Mitteilungspflichten des Letztempfängers (ANBest-P Nr. 5)</t>
  </si>
  <si>
    <t>Der Letztempfänger ist verpflichtet, unverzüglich der Bewilligungsbehörde anzuzeigen, wenn</t>
  </si>
  <si>
    <t>er nach Vorlage des Antrags bzw. des Finanzierungsplans – auch nach Vorlage des Verwendungsnachweises – weitere Zuwendungen für denselben Zweck bei anderen öffentlichen Stellen beantragt oder von ihnen erhält oder wenn er – ggf. weitere – Mittel von Dritten erhält</t>
  </si>
  <si>
    <t>der Verwendungszweck oder sonstige für die Bewilligung der Zuwendung maßgebliche Umstände sich ändern oder wegfallen</t>
  </si>
  <si>
    <t>sich herausstellt, dass der Zuwendungszweck nicht oder mit der bewilligten Zuwendung nicht zu erreichen ist,</t>
  </si>
  <si>
    <t>ein Insolvenzverfahren gegen ihn beantragt oder eröffnet wird.</t>
  </si>
  <si>
    <t>Nachweis der Verwendung (ANBest-P Nr. 6)</t>
  </si>
  <si>
    <t>5.1.</t>
  </si>
  <si>
    <t>Der Verwendungsnachweis besteht aus einem Sachbericht und einem zahlenmäßigen Nachweis.</t>
  </si>
  <si>
    <t>5.2.</t>
  </si>
  <si>
    <t>In dem zahlenmäßigen Nachweis sind die Einnahmen und Ausgaben in zeitlicher Folge und voneinander getrennt entsprechend der Gliederung des Finanzierungsplans auszuweisen. Der Nachweis muss alle mit dem Zuwendungszweck zusammenhängenden Einnahmen (Zuwendungen, Leistungen Dritter, eigene Mittel) und Ausgaben enthalten.</t>
  </si>
  <si>
    <t>Im Rahmen des hier praktizierten einfachen Verwendungsnachweises besteht dieser aus dem Sachbericht und einem zahlenmäßigen Nachweis ohne Vorlage von Belegen, in dem Einnahmen und Ausgaben entsprechend der Gliederung des Finanzierungsplans summarisch zusammenzustellen sind. Soweit der Letztempfänger die Möglichkeit zum Vorsteuerabzug nach § 15 des Umsatzsteuergesetzes hat, dürfen nur die Entgelte (Preise ohne Umsatzsteuer) berücksichtigt werden.</t>
  </si>
  <si>
    <t>5.3.</t>
  </si>
  <si>
    <t>Die Belege müssen die im Geschäftsverkehr üblichen Angaben und Anlagen enthalten. Bei Ausgabebelegen insbesondere den Zahlungsempfänger, Grund und Tag der Zahlung, den Zahlungsbeweis und bei Gegenständen den Verwendungszweck. Außerdem müssen die Belege ein eindeutiges Zuordnungsmerkmal zu dem Projekt (z.B. Projektnummer) enthalten. Das gilt entsprechend für den Nachweis von Eigenleistungen. Im Verwendungsnachweis ist zu bestätigen, dass die Ausgaben notwendig waren, dass wirtschaftlich und sparsam verfahren worden ist und die Angaben mit den Büchern und gegebenenfalls den Belegen übereinstimmen.</t>
  </si>
  <si>
    <t>5.4.</t>
  </si>
  <si>
    <r>
      <t xml:space="preserve">Der Letztempfänger hat die in Nr. 5.3. genannten Belege und Verträge, alle sonst mit der Förderung zusammenhängenden Unterlagen (vgl. Nr. 5.1 Satz 1) sowie im Falle des Nachweises bzw. der Bestätigung der Verwendung auf elektronischem Wege eine Ausfertigung des Verwendungsnachweises bzw. der Verwendungsbestätigung </t>
    </r>
    <r>
      <rPr>
        <b/>
        <sz val="10"/>
        <color rgb="FF000000"/>
        <rFont val="Arial"/>
        <family val="2"/>
      </rPr>
      <t>fünf Jahre</t>
    </r>
    <r>
      <rPr>
        <sz val="10"/>
        <color rgb="FF000000"/>
        <rFont val="Arial"/>
        <family val="2"/>
      </rPr>
      <t xml:space="preserve"> nach ihrer Vorlage aufzubewahren, sofern nicht nach steuerlichen oder anderen Vorschriften eine längere Aufbewahrungsfrist bestimmt ist. Zur Aufbewahrung können auch Bild- oder Datenträger verwendet werden. Das Aufnahme- und Wiedergabeverfahren muss den Grundsätzen ordnungsgemäßer Buchführung oder einer in der öffentlichen Verwaltung allgemein zugelassenen Regelung entsprechen. </t>
    </r>
  </si>
  <si>
    <r>
      <t>Prüfung der Verwendung</t>
    </r>
    <r>
      <rPr>
        <sz val="12"/>
        <color rgb="FF000000"/>
        <rFont val="Arial"/>
        <family val="2"/>
      </rPr>
      <t xml:space="preserve"> </t>
    </r>
    <r>
      <rPr>
        <b/>
        <sz val="12"/>
        <color rgb="FF000000"/>
        <rFont val="Arial"/>
        <family val="2"/>
      </rPr>
      <t>(ANBest-P Nr. 7)</t>
    </r>
  </si>
  <si>
    <t>6.1.</t>
  </si>
  <si>
    <t>Der Erstempfänger ist berechtigt Bücher, Belege und sonstige Geschäftsunterlagen anzufordern sowie die Verwendung der Zuwendung durch örtliche Erhebungen zu prüfen oder durch Beauftragte prüfen zu lassen. Der Letztempfänger hat die erforderlichen Unterlagen bereitzuhalten und die notwendigen Auskünfte zu erteilen.</t>
  </si>
  <si>
    <t>6.2.</t>
  </si>
  <si>
    <t>Unterhält der Letztempfänger eine eigene Prüfungseinrichtung, ist von dieser der Verwendungsnachweis vorher zu prüfen und die Prüfung unter Angabe ihres Ergebnisses zu bescheinigen.</t>
  </si>
  <si>
    <t>6.3.</t>
  </si>
  <si>
    <t>Dokumentation der Maßnahme, Aufbewahrungsfristen</t>
  </si>
  <si>
    <t>Der Letztempfänger verpflichtet sich alle für den Nachweis der Zuwendung maßgeblichen Belege und Verträge, alle sonst mit dem Vertrag zusammenhängenden Unterlagen mindestens fünf Jahre nach Vorlage des Verwendungsnachweises verfügbar zu halten.</t>
  </si>
  <si>
    <t>Zusätzlich sind vom Letztempfänger folgende Dokumente mindestens 5 Jahre verfügbar zu halten:</t>
  </si>
  <si>
    <r>
      <t>·</t>
    </r>
    <r>
      <rPr>
        <sz val="7"/>
        <color rgb="FF000000"/>
        <rFont val="Times New Roman"/>
        <family val="1"/>
      </rPr>
      <t xml:space="preserve">         </t>
    </r>
    <r>
      <rPr>
        <sz val="10"/>
        <color rgb="FF000000"/>
        <rFont val="Arial"/>
        <family val="2"/>
      </rPr>
      <t>Einladung, ob schriftlich oder elektronisch (in einem druckbaren Format)</t>
    </r>
  </si>
  <si>
    <r>
      <t>·</t>
    </r>
    <r>
      <rPr>
        <sz val="7"/>
        <color rgb="FF000000"/>
        <rFont val="Times New Roman"/>
        <family val="1"/>
      </rPr>
      <t xml:space="preserve">         </t>
    </r>
    <r>
      <rPr>
        <sz val="10"/>
        <color rgb="FF000000"/>
        <rFont val="Arial"/>
        <family val="2"/>
      </rPr>
      <t>Liste aller Teilnehmenden, mit Lebensalter nach den geforderten Altersgruppen und Wohnort,</t>
    </r>
  </si>
  <si>
    <r>
      <t>·</t>
    </r>
    <r>
      <rPr>
        <sz val="7"/>
        <color rgb="FF000000"/>
        <rFont val="Times New Roman"/>
        <family val="1"/>
      </rPr>
      <t xml:space="preserve">         </t>
    </r>
    <r>
      <rPr>
        <sz val="10"/>
        <color rgb="FF000000"/>
        <rFont val="Arial"/>
        <family val="2"/>
      </rPr>
      <t>ein Programm/ Bericht, aus dem</t>
    </r>
  </si>
  <si>
    <r>
      <t>o</t>
    </r>
    <r>
      <rPr>
        <sz val="7"/>
        <color rgb="FF000000"/>
        <rFont val="Times New Roman"/>
        <family val="1"/>
      </rPr>
      <t xml:space="preserve">    </t>
    </r>
    <r>
      <rPr>
        <sz val="10"/>
        <color rgb="FF000000"/>
        <rFont val="Arial"/>
        <family val="2"/>
      </rPr>
      <t>die Zielsetzung (ggf. die jeweiligen Teilziele) der Maßnahme,</t>
    </r>
  </si>
  <si>
    <r>
      <t>o</t>
    </r>
    <r>
      <rPr>
        <sz val="7"/>
        <color rgb="FF000000"/>
        <rFont val="Times New Roman"/>
        <family val="1"/>
      </rPr>
      <t xml:space="preserve">    </t>
    </r>
    <r>
      <rPr>
        <sz val="10"/>
        <color rgb="FF000000"/>
        <rFont val="Arial"/>
        <family val="2"/>
      </rPr>
      <t>der tatsächliche zeitliche Ablauf,</t>
    </r>
  </si>
  <si>
    <r>
      <t>o</t>
    </r>
    <r>
      <rPr>
        <sz val="7"/>
        <color rgb="FF000000"/>
        <rFont val="Times New Roman"/>
        <family val="1"/>
      </rPr>
      <t xml:space="preserve">    </t>
    </r>
    <r>
      <rPr>
        <sz val="10"/>
        <color rgb="FF000000"/>
        <rFont val="Arial"/>
        <family val="2"/>
      </rPr>
      <t>die jeweiligen Inhalte, und</t>
    </r>
  </si>
  <si>
    <r>
      <t>o</t>
    </r>
    <r>
      <rPr>
        <sz val="7"/>
        <color rgb="FF000000"/>
        <rFont val="Times New Roman"/>
        <family val="1"/>
      </rPr>
      <t xml:space="preserve">    </t>
    </r>
    <r>
      <rPr>
        <sz val="10"/>
        <color rgb="FF000000"/>
        <rFont val="Arial"/>
        <family val="2"/>
      </rPr>
      <t>die angewandten Methoden</t>
    </r>
  </si>
  <si>
    <t>ersichtlich sind.</t>
  </si>
  <si>
    <t>Bewilligungszeitraum (VV Nr. 13.6.4 zu Art. 44 BayHO)</t>
  </si>
  <si>
    <t>Der Vertrag gilt nur für die Förderung der hier beantragten Maßnahme.</t>
  </si>
  <si>
    <t>Kündigung (VV Nr. 13.6.6 zu Art. 44 BayHO)</t>
  </si>
  <si>
    <t>Der Vertrag kann aus wichtigen Gründen fristlos gekündigt werden.</t>
  </si>
  <si>
    <r>
      <t>·</t>
    </r>
    <r>
      <rPr>
        <sz val="7"/>
        <color rgb="FF000000"/>
        <rFont val="Times New Roman"/>
        <family val="1"/>
      </rPr>
      <t xml:space="preserve">         </t>
    </r>
    <r>
      <rPr>
        <sz val="10"/>
        <color rgb="FF000000"/>
        <rFont val="Arial"/>
        <family val="2"/>
      </rPr>
      <t>die Voraussetzungen für den Vertragsabschluss nachträglich entfallen sind,</t>
    </r>
  </si>
  <si>
    <r>
      <t>·</t>
    </r>
    <r>
      <rPr>
        <sz val="7"/>
        <color rgb="FF000000"/>
        <rFont val="Times New Roman"/>
        <family val="1"/>
      </rPr>
      <t xml:space="preserve">         </t>
    </r>
    <r>
      <rPr>
        <sz val="10"/>
        <color rgb="FF000000"/>
        <rFont val="Arial"/>
        <family val="2"/>
      </rPr>
      <t>der Abschluss des Vertrages durch Angaben des Letztempfängers zustande gekommen ist, die in wesentlicher Beziehung unrichtig oder unvollständig waren,</t>
    </r>
  </si>
  <si>
    <r>
      <t>·</t>
    </r>
    <r>
      <rPr>
        <sz val="7"/>
        <color rgb="FF000000"/>
        <rFont val="Times New Roman"/>
        <family val="1"/>
      </rPr>
      <t xml:space="preserve">         </t>
    </r>
    <r>
      <rPr>
        <sz val="10"/>
        <color rgb="FF000000"/>
        <rFont val="Arial"/>
        <family val="2"/>
      </rPr>
      <t>wenn sich herausstellt, dass der Zweck des Vertrags nicht zu erreichen ist,</t>
    </r>
  </si>
  <si>
    <r>
      <t>·</t>
    </r>
    <r>
      <rPr>
        <sz val="7"/>
        <color rgb="FF000000"/>
        <rFont val="Times New Roman"/>
        <family val="1"/>
      </rPr>
      <t xml:space="preserve">         </t>
    </r>
    <r>
      <rPr>
        <sz val="10"/>
        <color rgb="FF000000"/>
        <rFont val="Arial"/>
        <family val="2"/>
      </rPr>
      <t>die Zuwendungen vom Letztempfänger nicht zweckentsprechend verwendet werden</t>
    </r>
  </si>
  <si>
    <r>
      <t>·</t>
    </r>
    <r>
      <rPr>
        <sz val="7"/>
        <color rgb="FF000000"/>
        <rFont val="Times New Roman"/>
        <family val="1"/>
      </rPr>
      <t xml:space="preserve">         </t>
    </r>
    <r>
      <rPr>
        <sz val="10"/>
        <color rgb="FF000000"/>
        <rFont val="Arial"/>
        <family val="2"/>
      </rPr>
      <t>der Letztempfänger seinen Mitteilungs- und anderen Verpflichtungen nicht nachkommt.</t>
    </r>
  </si>
  <si>
    <t xml:space="preserve">Rückzahlung von Zuwendungen (VV Nr. 13.6.6 zu Art. 44 BayHO) </t>
  </si>
  <si>
    <t>Verzinsung von Rückzahlungsansprüchen (VV Nr. 13.6.7 zu Art. 44 BayHO)</t>
  </si>
  <si>
    <t>Prüfungsrechte (Art. 91BayHO)</t>
  </si>
  <si>
    <t>Schlussbestimmungen</t>
  </si>
  <si>
    <t>13.1.</t>
  </si>
  <si>
    <t>Änderungen, Ergänzungen oder Aufhebungen dieses Vertrages bedürfen zu ihrer Rechtswirksamkeit der Schriftform. Dies gilt auch für Nebenabreden und diese Schriftformklausel.</t>
  </si>
  <si>
    <t>13.2.</t>
  </si>
  <si>
    <t>Die Vertragspartner sind sich einig, dass Vertragsbestimmungen, die geltendem oder künftig in Kraft tretendem Recht widersprechen, der Rechtssituation anzupassen sind. Die Gültigkeit diese Vereinbarung wird im Übrigen durch unwirksame Einzelbestimmungen nicht berührt.</t>
  </si>
  <si>
    <t>13.3.</t>
  </si>
  <si>
    <t>Die Vertragspartner verpflichten sich zur vertrauensvollen Zusammenarbeit und Rücksichtnahme.</t>
  </si>
  <si>
    <t>13.4.</t>
  </si>
  <si>
    <r>
      <t>Der</t>
    </r>
    <r>
      <rPr>
        <i/>
        <sz val="10"/>
        <color rgb="FF000000"/>
        <rFont val="Arial"/>
        <family val="2"/>
      </rPr>
      <t xml:space="preserve"> </t>
    </r>
    <r>
      <rPr>
        <sz val="10"/>
        <color rgb="FF000000"/>
        <rFont val="Arial"/>
        <family val="2"/>
      </rPr>
      <t>Letztempfänger ist verpflichtet über vertrauliche Tatsachen, die ihm im Rahmen seiner/ihrer Tätigkeit bekannt werden, Stillschweigen zu bewahren. Diese Verpflichtung besteht auch nach Beendigung des Vertragsverhältnisses fort.</t>
    </r>
  </si>
  <si>
    <t>13.5.</t>
  </si>
  <si>
    <t>Hier findest Du die aktuellen Rahmenrichtlinien und fachlichen Anforderungen ABER bitte nicht die Formulare vom BJR verwenden - jeder Verband hat seine eigenen Fomulare</t>
  </si>
  <si>
    <t>https://www.bjr.de/themen/foerderung/jugendbildungsmassnahmen/</t>
  </si>
  <si>
    <t>Wort und Bildmarken</t>
  </si>
  <si>
    <t>Bayerischer Jugendring</t>
  </si>
  <si>
    <t>Erläuterungen zum Tabellenblatt "Anträge", Spalte "H", Themenschwerpunkt</t>
  </si>
  <si>
    <t>Themenschwerpunkt</t>
  </si>
  <si>
    <t>Bemerkung</t>
  </si>
  <si>
    <t xml:space="preserve">Schlüssel </t>
  </si>
  <si>
    <t>Natur- und umweltbezogene Schwerpunkte</t>
  </si>
  <si>
    <t>z.B. Tierschutz, Umweltschutz, Mülltrennung, Aufforstung</t>
  </si>
  <si>
    <t>01</t>
  </si>
  <si>
    <t>Handwerklich-technische Schwerpunkte</t>
  </si>
  <si>
    <t>z.B. Elektronik-, Metall- und Holzarbeiten</t>
  </si>
  <si>
    <t>02</t>
  </si>
  <si>
    <t>Rettungs- und Hilfstechniken</t>
  </si>
  <si>
    <t>z.B. Umgangmit Rettungsgerät, technische und medizinische Hilfeleistungen, Erste-Hilfe-Kurse,feuerwehrtechnische Übungen</t>
  </si>
  <si>
    <t>03</t>
  </si>
  <si>
    <t>(Gesellschafts-)polit., histor., arbeitsweltbez., interkult., weltansch., relig. Schwerpunkte</t>
  </si>
  <si>
    <t xml:space="preserve">z.B. Themen wie Inklusion, Integration,Migration, Berufsorientierung, Rechtsextremismus,( Trans- ) Gender, Sexualität, Aufklärung, Religion im Rahmen von Diskussionsrunden, Exkursionen o. Ä. </t>
  </si>
  <si>
    <t>04</t>
  </si>
  <si>
    <t>Medien (-pädagogische) Schwerpunkte</t>
  </si>
  <si>
    <t>z.B. Umgang und Nutzung von Medien, wie PC, Konsolen, digitale Medien, Handy, Video &amp; Foto oder pädagogische Arbeit und Aufklärungsangebote zu digitalen Medien, Blogs, Webseiten, Computer- und Netzwerkspiele, Hardware</t>
  </si>
  <si>
    <t>05</t>
  </si>
  <si>
    <t xml:space="preserve">Hauswirtschaftliche Schwerpunkte </t>
  </si>
  <si>
    <t>z.B. Kochen, Backen, Ernährungsfragen</t>
  </si>
  <si>
    <t>06</t>
  </si>
  <si>
    <t>Jugendkulturelle und künstlerisch kreative Schwerpunkte</t>
  </si>
  <si>
    <t>z.B. Basteln, Kunst bzw. künstlerisches Gestalten, Musik, Tanz, Theater, Konzerte, Discos</t>
  </si>
  <si>
    <t>07</t>
  </si>
  <si>
    <t>Spielbezogene Schwerpunkte</t>
  </si>
  <si>
    <t>z.B. Gesellschaftsspiele, Gruppenspiele, Outdoorgames;nicht gemeint sind Computer- und Onlinespiele, diese sind unter 05 anzugeben</t>
  </si>
  <si>
    <t>08</t>
  </si>
  <si>
    <t>Sportbezogene Schwerpunkte</t>
  </si>
  <si>
    <t>z.B. Klettern, Tanzsport, Turniere, Fußballcamps, Selbstverteidigungskurse</t>
  </si>
  <si>
    <t>09</t>
  </si>
  <si>
    <t>Schwerpunkte im Bereich der Traditions- und Brauchtumspflege</t>
  </si>
  <si>
    <t xml:space="preserve"> z. B. Karneval/Fastnacht/Fasching, Trachten</t>
  </si>
  <si>
    <t>10</t>
  </si>
  <si>
    <t>Schwerpunkte im Bereich der Didaktik und Methodik</t>
  </si>
  <si>
    <t>trifft bei AEJ immer zu  (z.B. Juleica-Kurse)</t>
  </si>
  <si>
    <t>11</t>
  </si>
  <si>
    <t>Geschlechtsdifferenzierte Schwerpunkte</t>
  </si>
  <si>
    <t>z.B. Angebote zur sexuellen Orientierung und geschlechtlichen Identität einschl. der Themen Aufklärung und Sexualität</t>
  </si>
  <si>
    <t>12</t>
  </si>
  <si>
    <t>Auseinandersetzung mit dem Thema Gewalt und Gewaltprävention</t>
  </si>
  <si>
    <t>(einschließlich sexueller Gewalt)</t>
  </si>
  <si>
    <t>13</t>
  </si>
  <si>
    <t>Schulbegleitende Angebotsschwerpunkte</t>
  </si>
  <si>
    <t>kommt in der Jugendarbeit nicht vor ( z.B. Hausaufgabenbetreuung, Lerngruppen )</t>
  </si>
  <si>
    <t>14</t>
  </si>
  <si>
    <t>Beratungen</t>
  </si>
  <si>
    <t>kommt hier nicht vor (bewusst initiierte Beratungsgespräche, nicht gemeint sind spontane „Ratgebergespräche“ im normalen Alltag des Angebots)</t>
  </si>
  <si>
    <t>15</t>
  </si>
  <si>
    <t>Sonstige</t>
  </si>
  <si>
    <t>16</t>
  </si>
  <si>
    <t>Kein festgelegter Schwerpunkt</t>
  </si>
  <si>
    <t>17</t>
  </si>
  <si>
    <t>Kennzeichen:</t>
  </si>
  <si>
    <t>PR</t>
  </si>
  <si>
    <t>SO</t>
  </si>
  <si>
    <t>Antragsteller:in</t>
  </si>
  <si>
    <t>Gesamtzahl der Teamer:innen</t>
  </si>
  <si>
    <t>Ehrenamtliche Teamer:innen</t>
  </si>
  <si>
    <t>Praktikant:innen</t>
  </si>
  <si>
    <t>Kontoinhaber:in:</t>
  </si>
  <si>
    <t>Hinweis für den/die Antragsteller:in:</t>
  </si>
  <si>
    <t>Empfänger:in</t>
  </si>
  <si>
    <t>Antragsteller:in:</t>
  </si>
  <si>
    <t>Unterschrift Antragsteller:in:</t>
  </si>
  <si>
    <t>Betreute Personen/Kinder:</t>
  </si>
  <si>
    <t>Namensliste Kinderbetreuung und/oder Assistenz</t>
  </si>
  <si>
    <t>Assistent:innen/Betreuer:innen:</t>
  </si>
  <si>
    <t>aktuell 0,40 €/km</t>
  </si>
  <si>
    <t>Der Zuschuss der JBM mit größerem Teilnehmer:innenkreis (ab 61 Personen) muss über den jeweiligen Diözesanverband in der Landesversammlung beantragt werden und wird dort als Festzuschuss beschlossen, max. 30 % der jährlichen JBM Zuschussmittel (max. 60 % der Gesamtkosten).</t>
  </si>
  <si>
    <t>Bildungsmaßnahmen, die sich mit politischen, sozialen, berufsbezogenen, ökologischen, kulturellen, gesundheitlichen, naturkundlichen, technischen, medialen, religiösen und/oder sportlichen Themen beschäftigen.</t>
  </si>
  <si>
    <t>zu 2.10. der fachlichen Anforderungen, Verhältnis Referent:innen oder verantwortliche Mitarbeiter:innen zur Zahl der Teilnehmenden</t>
  </si>
  <si>
    <t>Bei Maßnahmen, in denen in Arbeitsgruppen, Workshops u.ä. gearbeitet wird, ist deswegen u.U. eine höhere Zahl von Referent:innen oder verantwortlichen Mitarbeiter:innen notwendig. Dabei sind diese i.d.R. nicht über die ganze Dauer der Maßnahme in dieser Funktion tätig. In solchen Fällen ist ein Verhältnis zwischen Teilnehmenden und Referent:innen oder verantwortlichen Mitarbeiter:innen von bis zu 1:1 zuwendungsfähig.</t>
  </si>
  <si>
    <t>Bei Veranstaltungen der Biber- und Wölflingsstufe (unter 11 Jahre), und bei intensiven Themen wie z.B. Trauer, Inklusion, Siedlungsaufbau etc. ist ein Verhältnis zwischen Teilnehmenden und Referent:innen oder verantwortlicher Mitarbeiter:innen von bis zu 1:3 zuwendungsfähig.</t>
  </si>
  <si>
    <t>Wenn die Zahl der Teilnehmenden geringer als geplant ausfällt, die Zahl von Referent:innen oder verantwortlichen Mitarbeiter:innen aus inhaltlichen und/oder organisatorischen Gründen jedoch nicht mehr reduziert werden kann und deshalb der Rahmen der fachlichen Anforderungen überschritten wird, so ist dies nicht zuwendungsschädlich.</t>
  </si>
  <si>
    <t>Die Zuwendung darf nur insoweit und nicht eher angefordert werden, als sie innerhalb von drei Monaten nach der Auszahlung für fällige Zahlungen benötigt wird. Die Anforderung jedes Teilbetrages muss die zur Beurteilung des Mittelbedarfs erforderlichen Angaben enthalten. Im Übrigen darf die Zuwendung jeweils anteilig mit etwaigen Zuwendungen anderer Zuwendungsgeber und den vorgesehenen eigenen und sonstigen Mitteln des Letztempfängers in Anspruch genommen werden.</t>
  </si>
  <si>
    <t>die abgerufenen oder ausgezahlten Beträge nicht innerhalb von drei Monaten nach Auszahlung verbraucht werden können,</t>
  </si>
  <si>
    <t>Zuwendungen sind zu erstatten, wenn sie vom Letztempfänger nicht zweckentsprechend oder nicht innerhalb von drei Monaten nach der Auszahlung für fällige Zahlungen verwendet werden. Gleiches gilt, wenn der Letztempfänger seine Verpflichtungen aus diesem Vertrag nicht oder nicht ordnungsgemäß erfüllt.</t>
  </si>
  <si>
    <t>Mit Unterschrift des Antrages/Verwendungsnachweises stimmt der/die Antragsteller:in dem Weiterleitungsvertrag zu.</t>
  </si>
  <si>
    <t>A. Teamer:innen</t>
  </si>
  <si>
    <r>
      <t>·</t>
    </r>
    <r>
      <rPr>
        <sz val="7"/>
        <color rgb="FF000000"/>
        <rFont val="Times New Roman"/>
        <family val="1"/>
      </rPr>
      <t xml:space="preserve">         </t>
    </r>
    <r>
      <rPr>
        <sz val="10"/>
        <color rgb="FF000000"/>
        <rFont val="Arial"/>
        <family val="2"/>
      </rPr>
      <t>Liste der Teamer:innen (Referent:innen und verantwortliche Mitarbeiter:innen),</t>
    </r>
  </si>
  <si>
    <r>
      <t>·</t>
    </r>
    <r>
      <rPr>
        <sz val="7"/>
        <color rgb="FF000000"/>
        <rFont val="Times New Roman"/>
        <family val="1"/>
      </rPr>
      <t xml:space="preserve">         </t>
    </r>
    <r>
      <rPr>
        <sz val="10"/>
        <color rgb="FF000000"/>
        <rFont val="Arial"/>
        <family val="2"/>
      </rPr>
      <t>Liste der betreuten Kinder und der im Rahmen der Kinderbetreuung und der Assistenz bei Teilnehmenden mit Behinderung Anwesenden,</t>
    </r>
  </si>
  <si>
    <t>Durch den Letztempfänger, wenn der Erstempfänger seinen Verpflichtungen aus diesem Vertrag nicht oder nicht rechtzeitig nachkommt.</t>
  </si>
  <si>
    <t>zu inventarisierende Gegenstände innerhalb der zeitlichen Bindung nicht mehr entsprechend dem Zuwendungszweck verwendet oder nicht mehr benötigt werden,</t>
  </si>
  <si>
    <r>
      <t>·</t>
    </r>
    <r>
      <rPr>
        <sz val="7"/>
        <color rgb="FF000000"/>
        <rFont val="Times New Roman"/>
        <family val="1"/>
      </rPr>
      <t xml:space="preserve">         </t>
    </r>
    <r>
      <rPr>
        <sz val="10"/>
        <color rgb="FF000000"/>
        <rFont val="Arial"/>
        <family val="2"/>
      </rPr>
      <t>die Zuwendungen nicht innerhalb von drei Monaten zur Erfüllung des beabsichtigten Zwecks verwendet werden</t>
    </r>
  </si>
  <si>
    <t>Bei dieser Maßnahme wurden Fahrtkosten mit Pkw abgerechnet wegen Transport von schwerem Gepäck/Material/Arbeits- und Hilfsmitteln</t>
  </si>
  <si>
    <t>Stand: 01.05.2025</t>
  </si>
  <si>
    <r>
      <t xml:space="preserve">Ziele der Veranstaltung:
</t>
    </r>
    <r>
      <rPr>
        <b/>
        <sz val="8"/>
        <color theme="1"/>
        <rFont val="Arial"/>
        <family val="2"/>
      </rPr>
      <t>(mindestens 1 Ziel muss angegeben sein)</t>
    </r>
  </si>
  <si>
    <t>Reflexion/Fazit:</t>
  </si>
  <si>
    <t>Die Landesstelle gewährt ihrer Gliederung als Projektförderung im Wege der Anteilfinanzierung eine Zuwendung zur Durchführung von Maßnahmen zur Förderung der Jugendbildung (JBM bzw. JBMgrTNK).</t>
  </si>
  <si>
    <t>Zuwendungsfähig sind Maßnahmen in Präsenz, als digitale und als hybride Formate.</t>
  </si>
  <si>
    <t>2.2.4.</t>
  </si>
  <si>
    <t>Es gelten die Vorschriften der Bayerischen Haushaltsordnung, insbesondere die Art. 23 und Art. 44 sowie die zugehörigen Verwaltungsvorschriften einschließlich ihrer Nebenbestimmungen (hier ANBest-P).</t>
  </si>
  <si>
    <t>Die Maßnahmen müssen die in den Fachlichen Anforderungen der Förderung von Jugendbildungsmaßnahmen in der Jugendarbeit (JBM) und von JBM mit größerem Teilnehmendenkreis (JBM gr. TNK) in der aktuell gültigen Fassung definierten Anforderungen und Bedingungen erfüllen. Diese sind Bestandteil des Vertrags. Der Zuwendungsempfänger ist verpflichtet, sich eigenständig über die geltende Fassung zu informieren.</t>
  </si>
  <si>
    <t>Die Maßnahmen müssen die in den Rahmenrichtlinien zur Förderung der Aus- und Fortbildung von ehrenamtlichen Jugendleiter:innen (AEJ), von Jugendbildungsmaßnahmen (JBM) und von JBM mit größerem Teilehmendenkreis (JBM gr. TNK)  in der aktuell gültigen Fassung definierten Anforderungen und Bedingungen erfüllen. Diese sind Bestandteil des Vertrags. Der Zuwendungsempfänger ist verpflichtet, sich eigenständig über die geltende Fassung zu informieren.</t>
  </si>
  <si>
    <t>Mit diesem Vertrag werden dem Letztempfänger Zuwendungen des Bayerischen Jugendrings aus Mitteln zur Umsetzung des Kinder- und Jugendprogramms der Bayerischen Staatsregierung weitergeleitet. Zweck der Zuwendung ist die Förderung der Jugendbildungsmaßnahmen in der Jugendarbeit (JBM) im Kontingentjahr vom 01.05. bis zum 31.12.2025. Für die Zuordnung zum Kontingentjahr maßgeblich ist der erste Tag der Maßnahme.</t>
  </si>
  <si>
    <t>Die Höhe der Zuwendung für JBM muss mit dem zuständigen Diözesanverband vereinbart werden und beträgt maximal 70% der Gesamtkosten. Der Letztempfänger stellt die Gesamtfinanzierung der Maßnahmen sicher. Die endgültige Höhe der Zuwendung wird erst nach Vorlage des Verwendungsnachweises bestimmt.</t>
  </si>
  <si>
    <r>
      <rPr>
        <i/>
        <sz val="10"/>
        <color theme="1"/>
        <rFont val="Arial"/>
        <family val="2"/>
      </rPr>
      <t xml:space="preserve">Beschreibung des Antragsverfahrens: </t>
    </r>
    <r>
      <rPr>
        <sz val="10"/>
        <color theme="1"/>
        <rFont val="Arial"/>
        <family val="2"/>
      </rPr>
      <t xml:space="preserve">
Der Letztempfänger stellt für jede einzelne Maßnahme innerhalb von 5 Wochen nach Durchführung einen Zuschussantrag, der gleichzeitig auch der Verwendungsnachweis ist. Dieser Zuschussantrag wird vom jeweiligen DV geprüft, ggf. nachgebessert und innerhalb von 8 Wochen formal und inhaltlich richtig an die DPSG-Landesstelle Bayern weitergeleitet, die nach Prüfung des Verwendungsnachweises ggf. den Zuschuss ausbezahlt. Als Stichtag gilt der jeweils letzte Tag der Maßnahme. Die Frist kann durch die DPSG-Landesstelle in begründeten Ausnahmefällen verlängert bzw. ausgesetzt werden. Alle Anträge für das laufende Kontingentjahr sind zusätzlich bis spätestens zum 15.01. des nachfolgenden Kontingentjahrs einzureichen (Ausschlussfrist). </t>
    </r>
  </si>
  <si>
    <t>Von der Förderung ausgeschlossen sind folgende Maßnahmen: 
Maßnahmen der beruflichen Bildung, die der beruflichen Qualifizierung (im Gegensatz zur Berufsorientierung) dienen, politische Aktionen, Demonstrationen, sportliche Trainingslehrgänge, sportliche Turnierveranstaltungen, Maßnahmen, für die ein Freistellungsanspruch im Rahmen der Qualifizierung von Jugend- und Auszubildendenvertretern besteht, Maßnahmen mit rein erlebnisorientierter Freizeitpädagogik oder rein natursportlichem Charakter (gefördert werden können dagegen Maßnahmen, denen erkennbar eine pädagogische Zielsetzung zugrunde liegt und bei denen auch mit erlebnispädagogischen Methoden gearbeitet wird), Maßnahmen mit schwerpunktmäßig psychotherapeutischen Methoden, religiöse Exerzitien, Brautleutetage, liturgische Veranstaltungen, wie Gottesdienste, Exerzitien, liturgische Nächte, liturgische Kar- und Ostertage, Bibelkatechese, z.B. Kinderbibelwochen, Bibelwochenenden zur Auslegung der Bibel, Firm-Freizeiten, Maßnahmen, die überwiegend der musikalischen Ausbildung dienen, wie z. B. Orchesterproben, Chorarbeit oder Schulung am Instrument.</t>
  </si>
  <si>
    <t>Die Nr. 3.2.1, 3.2.2, 3.2.4 bis 3.2.6 finden keine Anwendung, wenn die Zuwendung oder bei Finanzierung durch mehrere Stellen der Gesamtbetrag der Zuwendung weniger als 50 000 € beträgt, es sei denn, der Zuwendungsempfänger (Letztempfänger) ist aus anderen Gründen verpflichtet, die Vergabebestimmungen zu beachten. Der Letztempfänger ist in diesem Fall jedoch verpflichtet, Aufträge im Wert von mehr als 100.000 € (ohne Umsatzsteuer) an fachkundige und leistungsfähige Anbieter nach wettbewerblichen Gesichtspunkten zu wirtschaftlichen Bedingungen zu vergeben (Einholung von mindestens drei Vergleichsangeboten).</t>
  </si>
  <si>
    <r>
      <t xml:space="preserve">Der Letztempfänger gibt bei von ihm durchgeführten Maßnahmen, die mit Mitteln aus diesem Vertrag gefördert oder durchgeführt werden, einen deutlichen Hinweis darauf, dass die Maßnahme durch den Freistaat Bayern mit Haushaltsmitteln des Bayerischen Staatsministeriums für Familie, Arbeit und Soziales gefördert oder durchgeführt wird. </t>
    </r>
    <r>
      <rPr>
        <b/>
        <sz val="10"/>
        <color rgb="FF000000"/>
        <rFont val="Arial"/>
        <family val="2"/>
      </rPr>
      <t>Der Hinweis auf die finanzielle Förderung lautet: „Dieses Projekt wird aus Mitteln des Bayerischen Staatsministeriums für Familie, Arbeit und Soziales durch den Bayerischen Jugendring gefördert“</t>
    </r>
    <r>
      <rPr>
        <sz val="10"/>
        <color rgb="FF000000"/>
        <rFont val="Arial"/>
        <family val="2"/>
      </rPr>
      <t>. Im Sachbericht eines Projekts ist über Informations- und Publizitätsmaßnahmen zu berichten. Vom Freistaat Bayern ggfs. zur Verfügung gestellte Materialien (Schilder, Plakate, Flyer, etc.) sind in geeigneter Weise anzubringen oder zu verteilen.</t>
    </r>
  </si>
  <si>
    <t>Der Erstattungsanspruch ist nach Maßgabe des Art. 49a Abs. 3 BayVwVfG zu verzinsen (derzeit 3 Prozentpunkte über dem Basiszinssatz nach § 247 BGB).</t>
  </si>
  <si>
    <t>Der Erstempfänger (DPSG Landesstelle Bayern), der Bayerische Oberste Rechnungshof, das zuständige Bayerische Staatsministerium und in seinem Auftrag der Bayerische Jugendring - haben das Recht, Buchungsunterlagen und sonstige Belege zu prüfen oder durch entsprechend Beauftragte prüfen zu lassen.</t>
  </si>
  <si>
    <t>Der Zuwendungsempfänger sichert zu, dass er die der DPSG Landesstelle bzw. dem DPSG Diözesanverband zur Verfügung zu stellenden Daten erheben und weitergeben darf, indem er sich, soweit erforderlich, die entsprechenden Einwilligungen einholt.</t>
  </si>
  <si>
    <t>13.6.</t>
  </si>
  <si>
    <t>https://www.bjr.de/foerderung/jugendbildung-mit-groesserem-teilnehmendenkreis</t>
  </si>
  <si>
    <t>Weitere Vereinbarungen</t>
  </si>
  <si>
    <t>Anforderung und Verwendung der Zuwendung (ANBest-P Nr.1)</t>
  </si>
  <si>
    <t>Vergabe von Aufträgen (ANBest-P Nr.3)</t>
  </si>
  <si>
    <t>4.1.</t>
  </si>
  <si>
    <t>4.2.</t>
  </si>
  <si>
    <t>4.3.</t>
  </si>
  <si>
    <t>4.4.</t>
  </si>
  <si>
    <t>4.5.</t>
  </si>
  <si>
    <t>4.6.</t>
  </si>
  <si>
    <t>Durch den Erstempfänger, wenn:</t>
  </si>
  <si>
    <t>Bitte sende die Unterlagen immer an Deinen Diözesanverband und kläre im Vorfeld den Antrag mit dem DV ab. Die Landesstelle nimmt nur Anträge über den DV an.</t>
  </si>
  <si>
    <t>Teamer Liste:</t>
  </si>
  <si>
    <t>Bitte vollständig ausfüllen - Kopfdaten werden aus TN-Liste automatisch übernommen</t>
  </si>
  <si>
    <t>Bitte ergänze Deine Einnahmen, Ausgaben, Kontoverbindung und Deine E-Mail Adresse - alle farbig hinterlegten Felder. Achtung: beim Formular mit verknüpfter Belegliste werden die Summen automatisch in das Antragsformular übernommen!</t>
  </si>
  <si>
    <t>und am Besten vorab die Datei ans Büro mailen</t>
  </si>
  <si>
    <t xml:space="preserve">Bitte gar nichts ausfüllen oder abändern, alle Zahlen/Daten holt sich der Auszahlungsbescheid aus Deinen Angaben im Antrag. Die Datei an Deinen DV senden und fertig. </t>
  </si>
  <si>
    <t>fAL:</t>
  </si>
  <si>
    <t>Sachleistungen:</t>
  </si>
  <si>
    <t>Wenn ihr für die Veranstaltung eine Sachspende bekommt, kann diese mit in den Antrag aufgenommen werden. Wichtig: Lass Dir vom Spender seine(n) Katalog/Preisliste geben und lege diese(n) dem Antrag bei! Ohne keine Anerkennung möglich.</t>
  </si>
  <si>
    <t>Kinderbetreuung und/oder Assistenzleistungen</t>
  </si>
  <si>
    <t>Es möglich, Kosten für die Kinderbetreuung der Teilnehmenden und Assistenzleistungen für Menschen mit Behinderungen als Kosten mit aufzunehmen. Dazu reicht es aus, dieses Formblatt auszufüllen und die Kosten beim Antrag mit aufzunehmen. Die Kosten sollten natürlich nach dem Wirtschaftlichkeitsprinzip begründet werden und es darf z. B. bei den Assistenzleistungen nicht zu Doppelfinanzierungen kommen. Mache einen Ausdruck und lege ihn Deinem Antrag bei - mit Unterschrift und Stempel</t>
  </si>
  <si>
    <t>Beleglisten:</t>
  </si>
  <si>
    <r>
      <t xml:space="preserve">Aufgrund einer Änderung der ANBest-P müssen seit 01.05.2022 bei den Anträgen alle Belege aufgelistet werden. Die Belege müssen aufgrund von Belegnummern eindeutig der Maßnahme zuzuordnen sein. Alle Belege bleiben beim Antragsteller und müssen bei einer Prüfung vorzeigbar sein. Ihr findet unter dem jeweiligen Reiter Belegliste Einnahmen/Ausgaben eine beispielhafte Aufstellung. Wenn ihr bereits ein Buchungsprogramm oder eine andere Übersicht habt, dürft ihr diese gerne verwenden. WICHTIG!!! Die Informationen der Spaltenüberschriften müssen auch hier vorhanden sein!! </t>
    </r>
    <r>
      <rPr>
        <b/>
        <sz val="11"/>
        <color rgb="FF00B050"/>
        <rFont val="Arial"/>
        <family val="2"/>
      </rPr>
      <t>Wir wissen, dass das einen sehr großen Mehraufwand für euch bedeutet. Wir sind selbst nicht glücklich darüber.... wir stehen hier in Kommunikation mit den zuständigen Stellen, dass diese Änderung wieder zurückgenommen wird.</t>
    </r>
  </si>
  <si>
    <t>Einladung:</t>
  </si>
  <si>
    <r>
      <t xml:space="preserve">Bitte speichere das Formular vor dem Ausfüllen unter folgendem Namen ab:
</t>
    </r>
    <r>
      <rPr>
        <b/>
        <sz val="11"/>
        <color theme="1"/>
        <rFont val="Arial"/>
        <family val="2"/>
      </rPr>
      <t xml:space="preserve">JBM_(Bezeichnung der Maßnahme)_(Antragsteller, falls nicht DV).
</t>
    </r>
    <r>
      <rPr>
        <sz val="11"/>
        <color theme="1"/>
        <rFont val="Arial"/>
        <family val="2"/>
      </rPr>
      <t xml:space="preserve">
Bitte starte bei der Teilnehmendenliste </t>
    </r>
    <r>
      <rPr>
        <b/>
        <sz val="11"/>
        <color theme="1"/>
        <rFont val="Arial"/>
        <family val="2"/>
      </rPr>
      <t>TN-Liste</t>
    </r>
    <r>
      <rPr>
        <sz val="11"/>
        <color theme="1"/>
        <rFont val="Arial"/>
        <family val="2"/>
      </rPr>
      <t xml:space="preserve">, dann ist schon einiges beim Antrag automatisch ausgefüllt. Das spart Dir Zeit und Mühe.
Falls Du mehr oder weniger Zeilen in den einzelnen Formularen benötigst, bitte </t>
    </r>
    <r>
      <rPr>
        <b/>
        <sz val="11"/>
        <color theme="1"/>
        <rFont val="Arial"/>
        <family val="2"/>
      </rPr>
      <t>immer Zeilen markieren und Zellen einfügen bzw. Zellen löschen</t>
    </r>
    <r>
      <rPr>
        <sz val="11"/>
        <color theme="1"/>
        <rFont val="Arial"/>
        <family val="2"/>
      </rPr>
      <t xml:space="preserve">, dann passen sich auch die hinterlegten Formeln automatisch an.
</t>
    </r>
  </si>
  <si>
    <r>
      <t>heißt freiwillige Arbeitsleistungen. Max. 10 h/Tag pro Person möglich für
- Durchführung Maßnahme (Referent:innen, Küchenteam, Person f. IT...) 
- insg. max. 3 Treffen inhaltliche Vor- oder Nachbereitung
- organisatorische Vorbereitung (egal wie oft, kann z. B. auf mehrere Abende verteilt werden; auch Aufbau)
Wenn Du diese mit angeben möchtest, bitte mit genauen Angaben ausfüllen</t>
    </r>
    <r>
      <rPr>
        <b/>
        <sz val="11"/>
        <color theme="1"/>
        <rFont val="Arial"/>
        <family val="2"/>
      </rPr>
      <t xml:space="preserve"> - Bitte ausdrucken und mit Unterschrift und Stempel an das DV Büro senden.</t>
    </r>
  </si>
  <si>
    <t>Bitte denke daran, dass wir zu jedem Antrag die Ausschreibung/Einladung mit dem Hinweis auf die Förderung durch BJR und Staatsministerium incl. der aktuellen Wort-Bildmarken benötigen - ohne Ausschreibung/Einladung keine Förderung möglich!</t>
  </si>
  <si>
    <t>Die aktuellen Wort-Bildmarken findest Du auf der Homepage des BJR unter:</t>
  </si>
  <si>
    <t>https://www.bjr.de/foerderung/jugendbildungsmassnahmen</t>
  </si>
  <si>
    <t>Wir haben dir diese auch im Reiter "Wort-Bildmarken" hinterlegt. Hier findest du auch bereits kombinierte Vorschläge mit dem Förderhinweis (siehe dazu auch Weiterleitungsvertrag).</t>
  </si>
  <si>
    <r>
      <t xml:space="preserve">Hier gibt es max. eine </t>
    </r>
    <r>
      <rPr>
        <b/>
        <sz val="11"/>
        <color theme="1"/>
        <rFont val="Arial"/>
        <family val="2"/>
      </rPr>
      <t>60% Defizit Förderung</t>
    </r>
    <r>
      <rPr>
        <sz val="11"/>
        <color theme="1"/>
        <rFont val="Arial"/>
        <family val="2"/>
      </rPr>
      <t xml:space="preserve">, bitte </t>
    </r>
    <r>
      <rPr>
        <b/>
        <sz val="11"/>
        <color theme="1"/>
        <rFont val="Arial"/>
        <family val="2"/>
      </rPr>
      <t>Formular JBMgrTNK</t>
    </r>
    <r>
      <rPr>
        <sz val="11"/>
        <color theme="1"/>
        <rFont val="Arial"/>
        <family val="2"/>
      </rPr>
      <t xml:space="preserve"> benutzen!</t>
    </r>
  </si>
  <si>
    <r>
      <t xml:space="preserve">Hier können </t>
    </r>
    <r>
      <rPr>
        <b/>
        <sz val="11"/>
        <color theme="1"/>
        <rFont val="Arial"/>
        <family val="2"/>
      </rPr>
      <t>keine Fahrtkosten</t>
    </r>
    <r>
      <rPr>
        <sz val="11"/>
        <color theme="1"/>
        <rFont val="Arial"/>
        <family val="2"/>
      </rPr>
      <t xml:space="preserve"> geltend gemacht werden!!! </t>
    </r>
  </si>
  <si>
    <r>
      <t xml:space="preserve">Hier gibt es nur einen </t>
    </r>
    <r>
      <rPr>
        <b/>
        <sz val="11"/>
        <color theme="1"/>
        <rFont val="Arial"/>
        <family val="2"/>
      </rPr>
      <t>festen Zuschuss</t>
    </r>
    <r>
      <rPr>
        <sz val="11"/>
        <color theme="1"/>
        <rFont val="Arial"/>
        <family val="2"/>
      </rPr>
      <t>, den die Landesversammlung beschließt (Antrag über Deinen DV) - bitte mit der Landesstelle das Abrechnungsverfahren absprechen!</t>
    </r>
  </si>
  <si>
    <t>Teilnehmendenliste - TN</t>
  </si>
  <si>
    <t>Teilnehmendenliste - Teamer</t>
  </si>
  <si>
    <t>JBM mit großem TN-Kreis (ab 61 TN):</t>
  </si>
  <si>
    <t xml:space="preserve">ANTRAG DPSG
Förderung von Jugendbildungsmaßnahmen in der Jugendarbeit (JBM)
</t>
  </si>
  <si>
    <t>PLZ Antragsteller:in</t>
  </si>
  <si>
    <r>
      <t xml:space="preserve">PLZ </t>
    </r>
    <r>
      <rPr>
        <sz val="8"/>
        <color theme="1"/>
        <rFont val="Arial"/>
        <family val="2"/>
      </rPr>
      <t>Maßnahme</t>
    </r>
  </si>
  <si>
    <t>d)</t>
  </si>
  <si>
    <t>x 12,15€ Stundensatz :</t>
  </si>
  <si>
    <t>Name, Vorname</t>
  </si>
  <si>
    <t>Name des/der Spender:in</t>
  </si>
  <si>
    <t>Nachweis z. B. Preisliste/Katalog des Anbieters</t>
  </si>
  <si>
    <t>.</t>
  </si>
  <si>
    <t>Sonstige Zuschüsse/Einnahmen</t>
  </si>
  <si>
    <r>
      <t xml:space="preserve">Besonderheiten der Veranstaltung: 
</t>
    </r>
    <r>
      <rPr>
        <b/>
        <sz val="8"/>
        <color theme="1"/>
        <rFont val="Arial"/>
        <family val="2"/>
      </rPr>
      <t>(z.B. Fahrtkosten; Küchenteam; Nicht BY TN… - siehe Textbausteine)</t>
    </r>
  </si>
  <si>
    <r>
      <rPr>
        <b/>
        <sz val="12"/>
        <color theme="1"/>
        <rFont val="Arial"/>
        <family val="2"/>
      </rPr>
      <t>Tag+Datum</t>
    </r>
    <r>
      <rPr>
        <b/>
        <sz val="8"/>
        <color theme="1"/>
        <rFont val="Arial"/>
        <family val="2"/>
      </rPr>
      <t xml:space="preserve"> (reicht einmal </t>
    </r>
    <r>
      <rPr>
        <b/>
        <sz val="8"/>
        <color theme="1"/>
        <rFont val="Wingdings"/>
        <charset val="2"/>
      </rPr>
      <t>J</t>
    </r>
    <r>
      <rPr>
        <b/>
        <sz val="8"/>
        <color theme="1"/>
        <rFont val="Arial"/>
        <family val="2"/>
      </rPr>
      <t>)</t>
    </r>
    <r>
      <rPr>
        <b/>
        <sz val="12"/>
        <color theme="1"/>
        <rFont val="Arial"/>
        <family val="2"/>
      </rPr>
      <t xml:space="preserve"> und Uhrzeit von…bis </t>
    </r>
    <r>
      <rPr>
        <b/>
        <sz val="8"/>
        <color theme="1"/>
        <rFont val="Arial"/>
        <family val="2"/>
      </rPr>
      <t>(pro Einheit und bitte auch Pausenzeiten eintragen)</t>
    </r>
  </si>
  <si>
    <r>
      <t xml:space="preserve">Textbausteine
</t>
    </r>
    <r>
      <rPr>
        <b/>
        <sz val="18"/>
        <color rgb="FFFF0000"/>
        <rFont val="Arial"/>
        <family val="2"/>
      </rPr>
      <t>Hier könnt ihr eure eigenen Textbausteine hinterlegen :)</t>
    </r>
  </si>
  <si>
    <t xml:space="preserve"> gesamt:</t>
  </si>
  <si>
    <t>Einzahler:in</t>
  </si>
  <si>
    <t xml:space="preserve">Sonstige Zuschüsse/Einnahmen
</t>
  </si>
  <si>
    <t>Honorare/EA-/ÜL-Pauschalen</t>
  </si>
  <si>
    <t>Beleglisten Einnahmen und Ausgaben</t>
  </si>
  <si>
    <r>
      <rPr>
        <b/>
        <sz val="10"/>
        <color theme="1"/>
        <rFont val="Arial"/>
        <family val="2"/>
      </rPr>
      <t>Sonstige Listen</t>
    </r>
    <r>
      <rPr>
        <sz val="10"/>
        <color theme="1"/>
        <rFont val="Arial"/>
        <family val="2"/>
      </rPr>
      <t xml:space="preserve"> (nur wenn notwendig)</t>
    </r>
  </si>
  <si>
    <t>Mit Unterschrift stimmen wir dem Weiterleitungsvertrag mit Stand 01.05.2025 (siehe Reiter Weiterleitungsvertrag) verbindlich zu.</t>
  </si>
  <si>
    <r>
      <rPr>
        <b/>
        <sz val="8"/>
        <color theme="1"/>
        <rFont val="Arial"/>
        <family val="2"/>
      </rPr>
      <t>incl. Wort-/Bildmarken</t>
    </r>
    <r>
      <rPr>
        <sz val="8"/>
        <color theme="1"/>
        <rFont val="Arial"/>
        <family val="2"/>
      </rPr>
      <t xml:space="preserve"> siehe Reiter</t>
    </r>
  </si>
  <si>
    <t>Zielsetzung (ggf. Teilziele) der Maßnahme</t>
  </si>
  <si>
    <t>Hinweis auf Vor-/Nachbereitungstreffen</t>
  </si>
  <si>
    <t>Nachweis Sachleistungen</t>
  </si>
  <si>
    <t>Teilnehmendenlisten (TN + Teamer)</t>
  </si>
  <si>
    <r>
      <rPr>
        <b/>
        <sz val="10"/>
        <color theme="1"/>
        <rFont val="Arial"/>
        <family val="2"/>
      </rPr>
      <t>Programm/Bericht</t>
    </r>
    <r>
      <rPr>
        <sz val="10"/>
        <color theme="1"/>
        <rFont val="Arial"/>
        <family val="2"/>
      </rPr>
      <t>, bestehend aus:</t>
    </r>
  </si>
  <si>
    <t>tatsächlicher Zeitablauf</t>
  </si>
  <si>
    <t>jeweilige Inhalte und angewandte  Methoden</t>
  </si>
  <si>
    <t>Hinweise auf freiwillige Arbeitsleistungen</t>
  </si>
  <si>
    <t xml:space="preserve">AUSZAHLUNGSBESCHEID DPSG
Förderung der Jugendbildungsmaßnahmen (JBM) 
</t>
  </si>
  <si>
    <t>Bez. Maßnahme</t>
  </si>
  <si>
    <t>PLZ d. Maßnahme</t>
  </si>
  <si>
    <t>E-Mail:</t>
  </si>
  <si>
    <t>Summe Lohn</t>
  </si>
  <si>
    <t>TN-Liste Assistenz/Kinderbetreuung</t>
  </si>
  <si>
    <t>rechtsverbindliche Unterschrift/Stempel:</t>
  </si>
  <si>
    <t xml:space="preserve">Teilnehmende </t>
  </si>
  <si>
    <t>E-Mail :</t>
  </si>
  <si>
    <t>Bei allen Informations- und Publizitätsmaßnahmen müssen die Wort-Bildmarke des Bayerischen Staatsministeriums für Familie, Arbeit und Soziales und des Bayerischen Jugendrings KdöR enthalten sein.</t>
  </si>
  <si>
    <t>Verwendungszweck (=Herkunft)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</si>
</sst>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164" formatCode="_-* #,##0.00_-;\-* #,##0.00_-;_-* &quot;-&quot;??_-;_-@_-"/>
    <numFmt numFmtId="165" formatCode="_-* #,##0.00\ [$€-407]_-;\-* #,##0.00\ [$€-407]_-;_-* &quot;-&quot;??\ [$€-407]_-;_-@_-"/>
    <numFmt numFmtId="166" formatCode="0.0"/>
    <numFmt numFmtId="167" formatCode="dd/mm/yy;@"/>
    <numFmt numFmtId="168" formatCode="0.00\ &quot;€/Std.&quot;"/>
    <numFmt numFmtId="169" formatCode="0.00\ &quot;Std.&quot;"/>
    <numFmt numFmtId="170" formatCode=";;;"/>
  </numFmts>
  <fonts count="63" x14ac:knownFonts="1">
    <font>
      <sz val="11"/>
      <color theme="1"/>
      <name val="Calibri"/>
      <family val="2"/>
      <scheme val="minor"/>
    </font>
    <font>
      <sz val="11"/>
      <color theme="1"/>
      <name val="Arial"/>
      <family val="2"/>
    </font>
    <font>
      <b/>
      <sz val="11"/>
      <color indexed="8"/>
      <name val="Arial"/>
      <family val="2"/>
    </font>
    <font>
      <b/>
      <sz val="11"/>
      <color indexed="8"/>
      <name val="Batang"/>
      <family val="1"/>
    </font>
    <font>
      <sz val="11"/>
      <color indexed="8"/>
      <name val="Arial"/>
      <family val="2"/>
    </font>
    <font>
      <sz val="9"/>
      <color theme="1"/>
      <name val="Arial"/>
      <family val="2"/>
    </font>
    <font>
      <b/>
      <sz val="9"/>
      <color theme="1"/>
      <name val="Arial"/>
      <family val="2"/>
    </font>
    <font>
      <i/>
      <sz val="9"/>
      <color theme="1"/>
      <name val="Arial"/>
      <family val="2"/>
    </font>
    <font>
      <sz val="9"/>
      <color indexed="81"/>
      <name val="Tahoma"/>
      <family val="2"/>
    </font>
    <font>
      <b/>
      <sz val="9"/>
      <color indexed="81"/>
      <name val="Tahoma"/>
      <family val="2"/>
    </font>
    <font>
      <sz val="10"/>
      <color theme="1"/>
      <name val="Calibri"/>
      <family val="2"/>
      <scheme val="minor"/>
    </font>
    <font>
      <b/>
      <sz val="10"/>
      <color theme="1"/>
      <name val="Calibri"/>
      <family val="2"/>
      <scheme val="minor"/>
    </font>
    <font>
      <b/>
      <sz val="11"/>
      <color theme="1"/>
      <name val="Arial"/>
      <family val="2"/>
    </font>
    <font>
      <sz val="11"/>
      <color theme="1"/>
      <name val="Wingdings"/>
      <charset val="2"/>
    </font>
    <font>
      <b/>
      <sz val="18"/>
      <color theme="1"/>
      <name val="Arial"/>
      <family val="2"/>
    </font>
    <font>
      <b/>
      <sz val="11"/>
      <color rgb="FF00B050"/>
      <name val="Arial"/>
      <family val="2"/>
    </font>
    <font>
      <sz val="8"/>
      <color theme="1"/>
      <name val="Arial"/>
      <family val="2"/>
    </font>
    <font>
      <b/>
      <sz val="12"/>
      <color theme="1"/>
      <name val="Arial"/>
      <family val="2"/>
    </font>
    <font>
      <sz val="12"/>
      <color theme="1"/>
      <name val="Arial"/>
      <family val="2"/>
    </font>
    <font>
      <b/>
      <sz val="14"/>
      <color theme="1"/>
      <name val="Arial"/>
      <family val="2"/>
    </font>
    <font>
      <sz val="11"/>
      <name val="Arial"/>
      <family val="2"/>
    </font>
    <font>
      <sz val="11"/>
      <color theme="1" tint="0.34998626667073579"/>
      <name val="Arial"/>
      <family val="2"/>
    </font>
    <font>
      <sz val="11"/>
      <color theme="4" tint="0.79998168889431442"/>
      <name val="Arial"/>
      <family val="2"/>
    </font>
    <font>
      <sz val="10"/>
      <color theme="1"/>
      <name val="Arial"/>
      <family val="2"/>
    </font>
    <font>
      <b/>
      <sz val="10"/>
      <name val="Arial"/>
      <family val="2"/>
    </font>
    <font>
      <sz val="10"/>
      <name val="Arial"/>
      <family val="2"/>
    </font>
    <font>
      <b/>
      <sz val="10"/>
      <color theme="1"/>
      <name val="Arial"/>
      <family val="2"/>
    </font>
    <font>
      <b/>
      <sz val="10"/>
      <color theme="0"/>
      <name val="Arial"/>
      <family val="2"/>
    </font>
    <font>
      <sz val="10"/>
      <color theme="4" tint="0.79998168889431442"/>
      <name val="Arial"/>
      <family val="2"/>
    </font>
    <font>
      <sz val="8"/>
      <name val="Arial"/>
      <family val="2"/>
    </font>
    <font>
      <sz val="9"/>
      <name val="Arial"/>
      <family val="2"/>
    </font>
    <font>
      <b/>
      <sz val="8"/>
      <color theme="1"/>
      <name val="Arial"/>
      <family val="2"/>
    </font>
    <font>
      <sz val="8"/>
      <color theme="4" tint="0.79998168889431442"/>
      <name val="Arial"/>
      <family val="2"/>
    </font>
    <font>
      <sz val="7"/>
      <color theme="1"/>
      <name val="Arial"/>
      <family val="2"/>
    </font>
    <font>
      <sz val="7.5"/>
      <color theme="1"/>
      <name val="Arial"/>
      <family val="2"/>
    </font>
    <font>
      <sz val="7.5"/>
      <color theme="4" tint="0.79998168889431442"/>
      <name val="Arial"/>
      <family val="2"/>
    </font>
    <font>
      <sz val="11"/>
      <color theme="1"/>
      <name val="Calibri"/>
      <family val="2"/>
      <scheme val="minor"/>
    </font>
    <font>
      <b/>
      <sz val="24"/>
      <color theme="1"/>
      <name val="Arial"/>
      <family val="2"/>
    </font>
    <font>
      <sz val="6"/>
      <color theme="1"/>
      <name val="Arial"/>
      <family val="2"/>
    </font>
    <font>
      <sz val="9"/>
      <color indexed="81"/>
      <name val="Segoe UI"/>
      <family val="2"/>
    </font>
    <font>
      <b/>
      <sz val="9"/>
      <color indexed="81"/>
      <name val="Arial"/>
      <family val="2"/>
    </font>
    <font>
      <sz val="9"/>
      <color indexed="81"/>
      <name val="Arial"/>
      <family val="2"/>
    </font>
    <font>
      <b/>
      <sz val="8"/>
      <color indexed="81"/>
      <name val="Arial"/>
      <family val="2"/>
    </font>
    <font>
      <sz val="8"/>
      <color indexed="81"/>
      <name val="Arial"/>
      <family val="2"/>
    </font>
    <font>
      <u/>
      <sz val="11"/>
      <color theme="10"/>
      <name val="Calibri"/>
      <family val="2"/>
      <scheme val="minor"/>
    </font>
    <font>
      <b/>
      <sz val="8"/>
      <color theme="1"/>
      <name val="Wingdings"/>
      <charset val="2"/>
    </font>
    <font>
      <b/>
      <sz val="18"/>
      <color rgb="FF000000"/>
      <name val="Arial"/>
      <family val="2"/>
    </font>
    <font>
      <b/>
      <sz val="12"/>
      <color rgb="FF000000"/>
      <name val="Arial"/>
      <family val="2"/>
    </font>
    <font>
      <sz val="10"/>
      <color rgb="FF000000"/>
      <name val="Arial"/>
      <family val="2"/>
    </font>
    <font>
      <b/>
      <sz val="11"/>
      <color rgb="FF000000"/>
      <name val="Arial"/>
      <family val="2"/>
    </font>
    <font>
      <b/>
      <sz val="10"/>
      <color rgb="FF000000"/>
      <name val="Arial"/>
      <family val="2"/>
    </font>
    <font>
      <sz val="12"/>
      <color rgb="FF000000"/>
      <name val="Arial"/>
      <family val="2"/>
    </font>
    <font>
      <sz val="10"/>
      <color rgb="FF000000"/>
      <name val="Symbol"/>
      <family val="1"/>
      <charset val="2"/>
    </font>
    <font>
      <sz val="7"/>
      <color rgb="FF000000"/>
      <name val="Times New Roman"/>
      <family val="1"/>
    </font>
    <font>
      <sz val="10"/>
      <color rgb="FF000000"/>
      <name val="Courier New"/>
      <family val="3"/>
    </font>
    <font>
      <i/>
      <sz val="10"/>
      <color rgb="FF000000"/>
      <name val="Arial"/>
      <family val="2"/>
    </font>
    <font>
      <sz val="11"/>
      <color rgb="FFFFFFFF"/>
      <name val="Arial"/>
      <family val="2"/>
    </font>
    <font>
      <b/>
      <sz val="18"/>
      <color rgb="FFFF0000"/>
      <name val="Arial"/>
      <family val="2"/>
    </font>
    <font>
      <sz val="8"/>
      <color rgb="FF000000"/>
      <name val="Tahoma"/>
      <family val="2"/>
    </font>
    <font>
      <sz val="11"/>
      <color rgb="FFFF0000"/>
      <name val="Calibri"/>
      <family val="2"/>
      <scheme val="minor"/>
    </font>
    <font>
      <i/>
      <sz val="10"/>
      <color theme="1"/>
      <name val="Arial"/>
      <family val="2"/>
    </font>
    <font>
      <sz val="11"/>
      <name val="Calibri"/>
      <family val="2"/>
      <scheme val="minor"/>
    </font>
    <font>
      <b/>
      <sz val="9"/>
      <color indexed="81"/>
      <name val="Segoe UI"/>
      <family val="2"/>
    </font>
  </fonts>
  <fills count="1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505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0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hair">
        <color indexed="64"/>
      </top>
      <bottom/>
      <diagonal/>
    </border>
    <border>
      <left style="medium">
        <color indexed="64"/>
      </left>
      <right style="medium">
        <color indexed="64"/>
      </right>
      <top style="thin">
        <color indexed="64"/>
      </top>
      <bottom style="medium">
        <color indexed="64"/>
      </bottom>
      <diagonal/>
    </border>
  </borders>
  <cellStyleXfs count="7">
    <xf numFmtId="0" fontId="0" fillId="0" borderId="0">
      <protection locked="0"/>
    </xf>
    <xf numFmtId="44" fontId="36" fillId="0" borderId="0" applyFont="0" applyFill="0" applyBorder="0" applyAlignment="0" applyProtection="0"/>
    <xf numFmtId="0" fontId="44" fillId="0" borderId="0" applyNumberFormat="0" applyFill="0" applyBorder="0" applyAlignment="0" applyProtection="0">
      <protection locked="0"/>
    </xf>
    <xf numFmtId="0" fontId="36" fillId="0" borderId="0"/>
    <xf numFmtId="164" fontId="36" fillId="0" borderId="0" applyFont="0" applyFill="0" applyBorder="0" applyAlignment="0" applyProtection="0"/>
    <xf numFmtId="0" fontId="36" fillId="0" borderId="0"/>
    <xf numFmtId="0" fontId="36" fillId="0" borderId="0"/>
  </cellStyleXfs>
  <cellXfs count="576">
    <xf numFmtId="0" fontId="0" fillId="0" borderId="0" xfId="0">
      <protection locked="0"/>
    </xf>
    <xf numFmtId="0" fontId="3" fillId="0" borderId="0" xfId="0" applyFont="1">
      <protection locked="0"/>
    </xf>
    <xf numFmtId="0" fontId="2" fillId="0" borderId="0" xfId="0" applyFont="1">
      <protection locked="0"/>
    </xf>
    <xf numFmtId="0" fontId="0" fillId="4" borderId="0" xfId="0" applyFill="1">
      <protection locked="0"/>
    </xf>
    <xf numFmtId="0" fontId="0" fillId="4" borderId="0" xfId="0" applyFill="1" applyAlignment="1">
      <alignment horizontal="right"/>
      <protection locked="0"/>
    </xf>
    <xf numFmtId="0" fontId="0" fillId="4" borderId="0" xfId="0" applyFill="1" applyAlignment="1">
      <alignment horizontal="center"/>
      <protection locked="0"/>
    </xf>
    <xf numFmtId="0" fontId="11" fillId="4" borderId="0" xfId="0" applyFont="1" applyFill="1" applyAlignment="1">
      <alignment vertical="top"/>
      <protection locked="0"/>
    </xf>
    <xf numFmtId="0" fontId="23" fillId="4" borderId="0" xfId="0" applyFont="1" applyFill="1" applyAlignment="1" applyProtection="1">
      <alignment horizontal="right"/>
    </xf>
    <xf numFmtId="0" fontId="23" fillId="4" borderId="0" xfId="0" applyFont="1" applyFill="1" applyProtection="1"/>
    <xf numFmtId="0" fontId="23" fillId="4" borderId="5" xfId="0" applyFont="1" applyFill="1" applyBorder="1" applyAlignment="1" applyProtection="1">
      <alignment horizontal="left"/>
    </xf>
    <xf numFmtId="0" fontId="23" fillId="4" borderId="14" xfId="0" applyFont="1" applyFill="1" applyBorder="1" applyAlignment="1" applyProtection="1">
      <alignment horizontal="left"/>
    </xf>
    <xf numFmtId="0" fontId="23" fillId="4" borderId="0" xfId="0" applyFont="1" applyFill="1" applyAlignment="1" applyProtection="1">
      <alignment horizontal="left"/>
    </xf>
    <xf numFmtId="0" fontId="23" fillId="4" borderId="0" xfId="0" applyFont="1" applyFill="1" applyAlignment="1" applyProtection="1">
      <alignment horizontal="center"/>
    </xf>
    <xf numFmtId="0" fontId="23" fillId="4" borderId="1" xfId="0" applyFont="1" applyFill="1" applyBorder="1" applyProtection="1"/>
    <xf numFmtId="0" fontId="0" fillId="4" borderId="0" xfId="0" applyFill="1" applyAlignment="1" applyProtection="1">
      <alignment horizontal="right"/>
    </xf>
    <xf numFmtId="0" fontId="10" fillId="4" borderId="0" xfId="0" applyFont="1" applyFill="1" applyProtection="1"/>
    <xf numFmtId="0" fontId="0" fillId="4" borderId="0" xfId="0" applyFill="1" applyProtection="1"/>
    <xf numFmtId="0" fontId="10" fillId="4" borderId="0" xfId="0" applyFont="1" applyFill="1" applyAlignment="1" applyProtection="1">
      <alignment horizontal="right"/>
    </xf>
    <xf numFmtId="0" fontId="24" fillId="4" borderId="0" xfId="0" applyFont="1" applyFill="1" applyProtection="1"/>
    <xf numFmtId="0" fontId="26" fillId="4" borderId="0" xfId="0" applyFont="1" applyFill="1" applyProtection="1"/>
    <xf numFmtId="0" fontId="23" fillId="7" borderId="0" xfId="0" applyFont="1" applyFill="1" applyProtection="1"/>
    <xf numFmtId="0" fontId="28" fillId="7" borderId="0" xfId="0" applyFont="1" applyFill="1" applyProtection="1"/>
    <xf numFmtId="0" fontId="33" fillId="7" borderId="0" xfId="0" applyFont="1" applyFill="1" applyProtection="1"/>
    <xf numFmtId="0" fontId="34" fillId="7" borderId="0" xfId="0" applyFont="1" applyFill="1" applyProtection="1"/>
    <xf numFmtId="0" fontId="35" fillId="7" borderId="0" xfId="0" applyFont="1" applyFill="1" applyProtection="1"/>
    <xf numFmtId="0" fontId="16" fillId="7" borderId="0" xfId="0" applyFont="1" applyFill="1" applyProtection="1"/>
    <xf numFmtId="0" fontId="32" fillId="7" borderId="0" xfId="0" applyFont="1" applyFill="1" applyProtection="1"/>
    <xf numFmtId="0" fontId="26" fillId="7" borderId="0" xfId="0" applyFont="1" applyFill="1" applyProtection="1"/>
    <xf numFmtId="0" fontId="0" fillId="0" borderId="0" xfId="0" applyProtection="1"/>
    <xf numFmtId="0" fontId="22" fillId="4" borderId="0" xfId="0" applyFont="1" applyFill="1" applyProtection="1"/>
    <xf numFmtId="0" fontId="26" fillId="4" borderId="0" xfId="0" applyFont="1" applyFill="1" applyAlignment="1" applyProtection="1">
      <alignment vertical="top"/>
    </xf>
    <xf numFmtId="0" fontId="2" fillId="0" borderId="0" xfId="0" applyFont="1" applyProtection="1"/>
    <xf numFmtId="0" fontId="4" fillId="0" borderId="0" xfId="0" applyFont="1" applyProtection="1"/>
    <xf numFmtId="0" fontId="6" fillId="0" borderId="1" xfId="0" applyFont="1" applyBorder="1" applyAlignment="1" applyProtection="1">
      <alignment vertical="center" wrapText="1"/>
    </xf>
    <xf numFmtId="0" fontId="7" fillId="0" borderId="1" xfId="0" applyFont="1" applyBorder="1" applyAlignment="1" applyProtection="1">
      <alignment vertical="center" wrapText="1"/>
    </xf>
    <xf numFmtId="0" fontId="5" fillId="0" borderId="1" xfId="0" applyFont="1" applyBorder="1" applyAlignment="1" applyProtection="1">
      <alignment vertical="center" wrapText="1"/>
    </xf>
    <xf numFmtId="0" fontId="7" fillId="2" borderId="1" xfId="0" applyFont="1" applyFill="1" applyBorder="1" applyAlignment="1" applyProtection="1">
      <alignment vertical="center" wrapText="1"/>
    </xf>
    <xf numFmtId="0" fontId="5" fillId="2" borderId="1" xfId="0" applyFont="1" applyFill="1" applyBorder="1" applyAlignment="1" applyProtection="1">
      <alignment vertical="center" wrapText="1"/>
    </xf>
    <xf numFmtId="0" fontId="1" fillId="0" borderId="0" xfId="0" applyFont="1" applyProtection="1"/>
    <xf numFmtId="0" fontId="1" fillId="0" borderId="0" xfId="0" applyFont="1">
      <protection locked="0"/>
    </xf>
    <xf numFmtId="0" fontId="25" fillId="3" borderId="1" xfId="0" applyFont="1" applyFill="1" applyBorder="1" applyAlignment="1" applyProtection="1">
      <alignment horizontal="center"/>
    </xf>
    <xf numFmtId="0" fontId="23" fillId="5" borderId="1" xfId="0" applyFont="1" applyFill="1" applyBorder="1" applyAlignment="1" applyProtection="1">
      <alignment horizontal="center"/>
    </xf>
    <xf numFmtId="0" fontId="23" fillId="7" borderId="6" xfId="0" applyFont="1" applyFill="1" applyBorder="1" applyProtection="1"/>
    <xf numFmtId="0" fontId="22" fillId="7" borderId="6" xfId="0" applyFont="1" applyFill="1" applyBorder="1" applyAlignment="1" applyProtection="1">
      <alignment horizontal="left"/>
    </xf>
    <xf numFmtId="0" fontId="22" fillId="7" borderId="4" xfId="0" applyFont="1" applyFill="1" applyBorder="1" applyProtection="1"/>
    <xf numFmtId="0" fontId="23" fillId="4" borderId="4" xfId="0" applyFont="1" applyFill="1" applyBorder="1" applyAlignment="1" applyProtection="1">
      <alignment horizontal="right"/>
    </xf>
    <xf numFmtId="0" fontId="16" fillId="7" borderId="4" xfId="0" applyFont="1" applyFill="1" applyBorder="1" applyProtection="1"/>
    <xf numFmtId="0" fontId="23" fillId="4" borderId="15" xfId="0" applyFont="1" applyFill="1" applyBorder="1" applyProtection="1"/>
    <xf numFmtId="0" fontId="12" fillId="0" borderId="1" xfId="0" applyFont="1" applyBorder="1" applyAlignment="1" applyProtection="1">
      <alignment horizontal="center" vertical="center"/>
    </xf>
    <xf numFmtId="44" fontId="1" fillId="0" borderId="1" xfId="1" applyFont="1" applyBorder="1" applyAlignment="1" applyProtection="1">
      <alignment horizontal="center" vertical="center"/>
      <protection locked="0"/>
    </xf>
    <xf numFmtId="0" fontId="12" fillId="0" borderId="38" xfId="0" applyFont="1" applyBorder="1" applyAlignment="1" applyProtection="1">
      <alignment horizontal="center" vertical="center" wrapText="1"/>
    </xf>
    <xf numFmtId="0" fontId="1" fillId="0" borderId="18" xfId="0" applyFont="1" applyBorder="1" applyAlignment="1" applyProtection="1">
      <alignment horizontal="center" vertical="center"/>
    </xf>
    <xf numFmtId="0" fontId="12" fillId="0" borderId="19" xfId="0" applyFont="1" applyBorder="1" applyAlignment="1" applyProtection="1">
      <alignment horizontal="center" vertical="center" wrapText="1"/>
    </xf>
    <xf numFmtId="0" fontId="18" fillId="4" borderId="0" xfId="0" applyFont="1" applyFill="1" applyProtection="1"/>
    <xf numFmtId="0" fontId="1" fillId="4" borderId="0" xfId="0" applyFont="1" applyFill="1">
      <protection locked="0"/>
    </xf>
    <xf numFmtId="0" fontId="1" fillId="0" borderId="0" xfId="3" applyFont="1" applyProtection="1">
      <protection locked="0"/>
    </xf>
    <xf numFmtId="0" fontId="1" fillId="4" borderId="0" xfId="0" applyFont="1" applyFill="1" applyProtection="1"/>
    <xf numFmtId="0" fontId="1" fillId="4" borderId="6" xfId="0" applyFont="1" applyFill="1" applyBorder="1" applyAlignment="1" applyProtection="1">
      <alignment horizontal="right"/>
    </xf>
    <xf numFmtId="0" fontId="1" fillId="0" borderId="1" xfId="3" applyFont="1" applyBorder="1" applyAlignment="1" applyProtection="1">
      <alignment wrapText="1"/>
      <protection locked="0"/>
    </xf>
    <xf numFmtId="14" fontId="1" fillId="0" borderId="1" xfId="3" applyNumberFormat="1" applyFont="1" applyBorder="1" applyAlignment="1" applyProtection="1">
      <alignment wrapText="1"/>
      <protection locked="0"/>
    </xf>
    <xf numFmtId="44" fontId="1" fillId="0" borderId="1" xfId="3" applyNumberFormat="1" applyFont="1" applyBorder="1" applyAlignment="1" applyProtection="1">
      <alignment wrapText="1"/>
      <protection locked="0"/>
    </xf>
    <xf numFmtId="0" fontId="12" fillId="0" borderId="1" xfId="0" applyFont="1" applyBorder="1" applyAlignment="1" applyProtection="1">
      <alignment horizontal="center" vertical="center" wrapText="1"/>
    </xf>
    <xf numFmtId="0" fontId="1" fillId="0" borderId="0" xfId="3" applyFont="1" applyAlignment="1" applyProtection="1">
      <alignment wrapText="1"/>
      <protection locked="0"/>
    </xf>
    <xf numFmtId="0" fontId="26" fillId="4" borderId="1" xfId="0" applyFont="1" applyFill="1" applyBorder="1" applyAlignment="1" applyProtection="1">
      <alignment horizontal="center" vertical="center"/>
    </xf>
    <xf numFmtId="0" fontId="17" fillId="4" borderId="0" xfId="0" applyFont="1" applyFill="1" applyProtection="1"/>
    <xf numFmtId="0" fontId="17" fillId="4" borderId="1" xfId="0" applyFont="1" applyFill="1" applyBorder="1" applyAlignment="1" applyProtection="1">
      <alignment vertical="center" wrapText="1"/>
    </xf>
    <xf numFmtId="0" fontId="12" fillId="4" borderId="1" xfId="0" applyFont="1" applyFill="1" applyBorder="1" applyAlignment="1" applyProtection="1">
      <alignment vertical="center" wrapText="1"/>
    </xf>
    <xf numFmtId="0" fontId="14" fillId="4" borderId="0" xfId="0" applyFont="1" applyFill="1" applyProtection="1"/>
    <xf numFmtId="0" fontId="1" fillId="4" borderId="0" xfId="0" applyFont="1" applyFill="1" applyAlignment="1" applyProtection="1">
      <alignment horizontal="left"/>
    </xf>
    <xf numFmtId="0" fontId="1" fillId="4" borderId="0" xfId="0" applyFont="1" applyFill="1" applyAlignment="1" applyProtection="1">
      <alignment horizontal="right"/>
    </xf>
    <xf numFmtId="167" fontId="1" fillId="4" borderId="0" xfId="0" applyNumberFormat="1" applyFont="1" applyFill="1" applyProtection="1"/>
    <xf numFmtId="0" fontId="1" fillId="7" borderId="0" xfId="0" applyFont="1" applyFill="1" applyProtection="1"/>
    <xf numFmtId="0" fontId="1" fillId="7" borderId="6" xfId="0" applyFont="1" applyFill="1" applyBorder="1" applyAlignment="1" applyProtection="1">
      <alignment horizontal="left"/>
    </xf>
    <xf numFmtId="0" fontId="1" fillId="7" borderId="4" xfId="0" applyFont="1" applyFill="1" applyBorder="1" applyProtection="1"/>
    <xf numFmtId="0" fontId="1" fillId="4" borderId="0" xfId="0" applyFont="1" applyFill="1" applyAlignment="1">
      <alignment horizontal="right"/>
      <protection locked="0"/>
    </xf>
    <xf numFmtId="0" fontId="1" fillId="4" borderId="8" xfId="0" applyFont="1" applyFill="1" applyBorder="1" applyProtection="1"/>
    <xf numFmtId="0" fontId="1" fillId="4" borderId="6" xfId="0" applyFont="1" applyFill="1" applyBorder="1" applyProtection="1"/>
    <xf numFmtId="0" fontId="1" fillId="4" borderId="9" xfId="0" applyFont="1" applyFill="1" applyBorder="1" applyProtection="1"/>
    <xf numFmtId="0" fontId="1" fillId="4" borderId="10" xfId="0" applyFont="1" applyFill="1" applyBorder="1" applyProtection="1"/>
    <xf numFmtId="0" fontId="1" fillId="4" borderId="11" xfId="0" applyFont="1" applyFill="1" applyBorder="1" applyProtection="1"/>
    <xf numFmtId="0" fontId="1" fillId="4" borderId="12" xfId="0" applyFont="1" applyFill="1" applyBorder="1" applyProtection="1"/>
    <xf numFmtId="0" fontId="1" fillId="4" borderId="4" xfId="0" applyFont="1" applyFill="1" applyBorder="1" applyProtection="1"/>
    <xf numFmtId="0" fontId="1" fillId="4" borderId="13" xfId="0" applyFont="1" applyFill="1" applyBorder="1" applyProtection="1"/>
    <xf numFmtId="49" fontId="1" fillId="0" borderId="1" xfId="0" applyNumberFormat="1" applyFont="1" applyBorder="1" applyAlignment="1" applyProtection="1">
      <alignment horizontal="center" vertical="center"/>
    </xf>
    <xf numFmtId="49" fontId="1" fillId="2" borderId="1" xfId="0" applyNumberFormat="1" applyFont="1" applyFill="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20" xfId="0" applyFont="1" applyBorder="1" applyAlignment="1" applyProtection="1">
      <alignment horizontal="center" vertical="center"/>
    </xf>
    <xf numFmtId="0" fontId="1" fillId="0" borderId="7" xfId="6" applyFont="1" applyBorder="1" applyAlignment="1" applyProtection="1">
      <alignment horizontal="center" vertical="center"/>
      <protection locked="0"/>
    </xf>
    <xf numFmtId="0" fontId="20" fillId="0" borderId="14" xfId="6" applyFont="1" applyBorder="1" applyAlignment="1" applyProtection="1">
      <alignment horizontal="left" vertical="center" wrapText="1" indent="1"/>
      <protection locked="0"/>
    </xf>
    <xf numFmtId="0" fontId="1" fillId="0" borderId="36" xfId="6" applyFont="1" applyBorder="1" applyAlignment="1" applyProtection="1">
      <alignment horizontal="center" vertical="center"/>
      <protection locked="0"/>
    </xf>
    <xf numFmtId="0" fontId="1" fillId="0" borderId="36" xfId="6" applyFont="1" applyBorder="1" applyAlignment="1" applyProtection="1">
      <alignment horizontal="center" wrapText="1"/>
      <protection locked="0"/>
    </xf>
    <xf numFmtId="0" fontId="1" fillId="0" borderId="17" xfId="6" applyFont="1" applyBorder="1" applyProtection="1">
      <protection locked="0"/>
    </xf>
    <xf numFmtId="0" fontId="1" fillId="0" borderId="0" xfId="6" applyFont="1" applyProtection="1">
      <protection locked="0"/>
    </xf>
    <xf numFmtId="0" fontId="56" fillId="0" borderId="0" xfId="6" applyFont="1" applyAlignment="1" applyProtection="1">
      <alignment horizontal="left" vertical="center" wrapText="1" indent="1"/>
      <protection locked="0"/>
    </xf>
    <xf numFmtId="0" fontId="1" fillId="0" borderId="1" xfId="6" applyFont="1" applyBorder="1" applyAlignment="1" applyProtection="1">
      <alignment horizontal="center" vertical="center" wrapText="1"/>
      <protection locked="0"/>
    </xf>
    <xf numFmtId="0" fontId="36" fillId="0" borderId="0" xfId="6"/>
    <xf numFmtId="0" fontId="1" fillId="0" borderId="21" xfId="0" applyFont="1" applyBorder="1" applyAlignment="1" applyProtection="1">
      <alignment horizontal="center"/>
    </xf>
    <xf numFmtId="0" fontId="1" fillId="0" borderId="0" xfId="0" applyFont="1" applyBorder="1" applyAlignment="1" applyProtection="1"/>
    <xf numFmtId="0" fontId="12" fillId="0" borderId="40" xfId="0" applyFont="1" applyBorder="1" applyAlignment="1" applyProtection="1">
      <alignment horizontal="center" vertical="center"/>
    </xf>
    <xf numFmtId="0" fontId="12" fillId="0" borderId="41" xfId="0" applyFont="1" applyBorder="1" applyAlignment="1" applyProtection="1">
      <alignment horizontal="center" vertical="center" wrapText="1"/>
    </xf>
    <xf numFmtId="9" fontId="12" fillId="0" borderId="20" xfId="0" applyNumberFormat="1" applyFont="1" applyBorder="1" applyAlignment="1" applyProtection="1">
      <alignment horizontal="center" vertical="center"/>
    </xf>
    <xf numFmtId="0" fontId="1" fillId="0" borderId="1"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22" xfId="0" applyNumberFormat="1" applyFont="1" applyBorder="1" applyAlignment="1" applyProtection="1">
      <alignment horizontal="center" vertical="center"/>
      <protection locked="0"/>
    </xf>
    <xf numFmtId="0" fontId="1" fillId="0" borderId="24"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25" xfId="0" applyNumberFormat="1" applyFont="1" applyBorder="1" applyAlignment="1" applyProtection="1">
      <alignment horizontal="center" vertical="center"/>
      <protection locked="0"/>
    </xf>
    <xf numFmtId="0" fontId="1" fillId="0" borderId="0" xfId="0" applyFont="1" applyBorder="1" applyAlignment="1" applyProtection="1">
      <alignment horizontal="center" vertical="center"/>
    </xf>
    <xf numFmtId="0" fontId="1" fillId="0" borderId="0" xfId="0" applyFont="1" applyBorder="1" applyAlignment="1" applyProtection="1">
      <alignment horizontal="center" vertical="center" wrapText="1"/>
    </xf>
    <xf numFmtId="44" fontId="1" fillId="0" borderId="0" xfId="1" applyFont="1" applyBorder="1" applyAlignment="1" applyProtection="1">
      <alignment horizontal="center" vertical="center"/>
      <protection locked="0"/>
    </xf>
    <xf numFmtId="44" fontId="1" fillId="0" borderId="0" xfId="0" applyNumberFormat="1" applyFont="1" applyBorder="1" applyAlignment="1" applyProtection="1">
      <alignment horizontal="center" vertical="center"/>
      <protection locked="0"/>
    </xf>
    <xf numFmtId="0" fontId="1" fillId="0" borderId="0" xfId="0" applyFont="1" applyBorder="1" applyAlignment="1" applyProtection="1">
      <alignment horizontal="left" vertical="center"/>
      <protection locked="0"/>
    </xf>
    <xf numFmtId="0" fontId="1" fillId="0" borderId="0" xfId="0" applyFont="1" applyAlignment="1" applyProtection="1">
      <alignment horizontal="left" wrapText="1"/>
    </xf>
    <xf numFmtId="0" fontId="12" fillId="0" borderId="0" xfId="0" applyFont="1" applyFill="1" applyAlignment="1" applyProtection="1">
      <alignment horizontal="left" wrapText="1"/>
    </xf>
    <xf numFmtId="0" fontId="0" fillId="0" borderId="0" xfId="0" applyFill="1" applyProtection="1"/>
    <xf numFmtId="0" fontId="12" fillId="0" borderId="0" xfId="0" applyFont="1" applyAlignment="1" applyProtection="1">
      <alignment horizontal="left" vertical="top"/>
    </xf>
    <xf numFmtId="0" fontId="12" fillId="0" borderId="0" xfId="0" applyFont="1" applyFill="1" applyAlignment="1" applyProtection="1">
      <alignment horizontal="left" vertical="top"/>
    </xf>
    <xf numFmtId="0" fontId="1" fillId="0" borderId="0" xfId="0" applyFont="1" applyFill="1" applyAlignment="1" applyProtection="1">
      <alignment horizontal="left" vertical="top" wrapText="1"/>
    </xf>
    <xf numFmtId="0" fontId="15" fillId="0" borderId="0" xfId="0" applyFont="1" applyAlignment="1" applyProtection="1">
      <alignment horizontal="left" vertical="top" wrapText="1"/>
    </xf>
    <xf numFmtId="0" fontId="12" fillId="0" borderId="0" xfId="0" applyFont="1" applyAlignment="1" applyProtection="1">
      <alignment horizontal="left" vertical="top" wrapText="1"/>
    </xf>
    <xf numFmtId="0" fontId="1" fillId="0" borderId="0" xfId="0" applyFont="1" applyAlignment="1" applyProtection="1">
      <alignment horizontal="left" vertical="top"/>
    </xf>
    <xf numFmtId="0" fontId="1" fillId="0" borderId="0" xfId="0" applyFont="1" applyAlignment="1" applyProtection="1">
      <alignment horizontal="left" vertical="top" wrapText="1"/>
    </xf>
    <xf numFmtId="0" fontId="15" fillId="0" borderId="0" xfId="0" applyFont="1" applyAlignment="1" applyProtection="1">
      <alignment horizontal="left" vertical="top"/>
    </xf>
    <xf numFmtId="0" fontId="0" fillId="0" borderId="0" xfId="0" applyAlignment="1" applyProtection="1">
      <alignment horizontal="left" vertical="top"/>
    </xf>
    <xf numFmtId="0" fontId="1" fillId="6" borderId="39" xfId="0" applyFont="1" applyFill="1" applyBorder="1" applyAlignment="1" applyProtection="1">
      <alignment horizontal="left" vertical="top" wrapText="1"/>
    </xf>
    <xf numFmtId="0" fontId="12" fillId="0" borderId="14" xfId="0" applyFont="1" applyBorder="1" applyAlignment="1" applyProtection="1">
      <alignment horizontal="center" vertical="center"/>
    </xf>
    <xf numFmtId="0" fontId="12" fillId="0" borderId="0" xfId="0" applyFont="1" applyFill="1" applyAlignment="1" applyProtection="1">
      <alignment vertical="top"/>
    </xf>
    <xf numFmtId="0" fontId="1" fillId="0" borderId="0" xfId="0" applyFont="1" applyAlignment="1" applyProtection="1">
      <alignment vertical="top" wrapText="1"/>
    </xf>
    <xf numFmtId="0" fontId="23" fillId="4" borderId="0" xfId="0" applyFont="1" applyFill="1" applyAlignment="1" applyProtection="1">
      <alignment horizontal="left"/>
    </xf>
    <xf numFmtId="0" fontId="23" fillId="4" borderId="0" xfId="0" applyFont="1" applyFill="1" applyAlignment="1" applyProtection="1">
      <alignment horizontal="right"/>
    </xf>
    <xf numFmtId="0" fontId="23" fillId="4" borderId="15" xfId="0" applyFont="1" applyFill="1" applyBorder="1" applyAlignment="1" applyProtection="1">
      <alignment horizontal="left"/>
    </xf>
    <xf numFmtId="0" fontId="23" fillId="4" borderId="0" xfId="0" applyFont="1" applyFill="1" applyAlignment="1" applyProtection="1">
      <alignment horizontal="center"/>
    </xf>
    <xf numFmtId="0" fontId="26" fillId="4" borderId="0" xfId="0" applyFont="1" applyFill="1" applyAlignment="1" applyProtection="1">
      <alignment horizontal="right" vertical="top"/>
    </xf>
    <xf numFmtId="0" fontId="19" fillId="4" borderId="0" xfId="0" applyFont="1" applyFill="1" applyAlignment="1" applyProtection="1">
      <alignment horizontal="center" wrapText="1"/>
    </xf>
    <xf numFmtId="14" fontId="18" fillId="3" borderId="15" xfId="0" applyNumberFormat="1" applyFont="1" applyFill="1" applyBorder="1" applyAlignment="1" applyProtection="1">
      <alignment horizontal="left" wrapText="1"/>
    </xf>
    <xf numFmtId="14" fontId="18" fillId="3" borderId="5" xfId="0" applyNumberFormat="1" applyFont="1" applyFill="1" applyBorder="1" applyAlignment="1" applyProtection="1">
      <alignment horizontal="left" wrapText="1"/>
    </xf>
    <xf numFmtId="14" fontId="18" fillId="3" borderId="32" xfId="0" applyNumberFormat="1" applyFont="1" applyFill="1" applyBorder="1" applyAlignment="1" applyProtection="1">
      <alignment horizontal="left" wrapText="1"/>
    </xf>
    <xf numFmtId="0" fontId="12" fillId="0" borderId="19" xfId="0" applyFont="1" applyBorder="1" applyAlignment="1" applyProtection="1">
      <alignment horizontal="center" vertical="center"/>
    </xf>
    <xf numFmtId="44" fontId="1" fillId="0" borderId="1" xfId="1" applyFont="1" applyBorder="1" applyAlignment="1" applyProtection="1">
      <alignment horizontal="center" vertical="center" wrapText="1"/>
      <protection locked="0"/>
    </xf>
    <xf numFmtId="44" fontId="1" fillId="0" borderId="24" xfId="1" applyFont="1" applyBorder="1" applyAlignment="1" applyProtection="1">
      <alignment horizontal="center" vertical="center" wrapText="1"/>
      <protection locked="0"/>
    </xf>
    <xf numFmtId="0" fontId="44" fillId="0" borderId="0" xfId="2" applyAlignment="1" applyProtection="1">
      <alignment horizontal="left" vertical="top"/>
    </xf>
    <xf numFmtId="0" fontId="1" fillId="6" borderId="32" xfId="0" applyFont="1" applyFill="1" applyBorder="1" applyAlignment="1" applyProtection="1">
      <alignment horizontal="left" vertical="top" wrapText="1"/>
    </xf>
    <xf numFmtId="0" fontId="1" fillId="6" borderId="35" xfId="0" applyFont="1" applyFill="1" applyBorder="1" applyAlignment="1" applyProtection="1">
      <alignment horizontal="left" vertical="top" wrapText="1"/>
    </xf>
    <xf numFmtId="0" fontId="12" fillId="6" borderId="43" xfId="0" applyFont="1" applyFill="1" applyBorder="1" applyAlignment="1" applyProtection="1">
      <alignment horizontal="left" vertical="top" wrapText="1"/>
    </xf>
    <xf numFmtId="0" fontId="12" fillId="6" borderId="44" xfId="0" applyFont="1" applyFill="1" applyBorder="1" applyAlignment="1" applyProtection="1">
      <alignment horizontal="left" vertical="top" wrapText="1"/>
    </xf>
    <xf numFmtId="0" fontId="12" fillId="6" borderId="45" xfId="0" applyFont="1" applyFill="1" applyBorder="1" applyAlignment="1" applyProtection="1">
      <alignment horizontal="left" vertical="top" wrapText="1"/>
    </xf>
    <xf numFmtId="0" fontId="1" fillId="4" borderId="1" xfId="0" applyFont="1" applyFill="1" applyBorder="1" applyAlignment="1" applyProtection="1">
      <alignment wrapText="1"/>
      <protection locked="0"/>
    </xf>
    <xf numFmtId="0" fontId="1" fillId="4" borderId="1" xfId="0" applyFont="1" applyFill="1" applyBorder="1" applyAlignment="1" applyProtection="1">
      <alignment horizontal="center" wrapText="1"/>
      <protection locked="0"/>
    </xf>
    <xf numFmtId="0" fontId="1" fillId="4" borderId="1" xfId="0" applyFont="1" applyFill="1" applyBorder="1" applyAlignment="1" applyProtection="1">
      <alignment horizontal="left" wrapText="1"/>
      <protection locked="0"/>
    </xf>
    <xf numFmtId="0" fontId="17" fillId="4" borderId="1" xfId="0" applyFont="1" applyFill="1" applyBorder="1" applyAlignment="1" applyProtection="1">
      <alignment horizontal="center" vertical="center" wrapText="1"/>
    </xf>
    <xf numFmtId="0" fontId="18" fillId="4" borderId="1" xfId="0" applyFont="1" applyFill="1" applyBorder="1" applyAlignment="1" applyProtection="1">
      <alignment vertical="center" wrapText="1"/>
      <protection locked="0"/>
    </xf>
    <xf numFmtId="0" fontId="1" fillId="4" borderId="1" xfId="0" applyFont="1" applyFill="1" applyBorder="1" applyAlignment="1" applyProtection="1">
      <alignment horizontal="left" vertical="center" wrapText="1"/>
      <protection locked="0"/>
    </xf>
    <xf numFmtId="0" fontId="1" fillId="4" borderId="1" xfId="0" applyFont="1" applyFill="1" applyBorder="1" applyAlignment="1" applyProtection="1">
      <alignment vertical="center" wrapText="1"/>
      <protection locked="0"/>
    </xf>
    <xf numFmtId="0" fontId="12" fillId="4" borderId="17" xfId="0" applyFont="1" applyFill="1" applyBorder="1" applyAlignment="1" applyProtection="1">
      <alignment vertical="center"/>
    </xf>
    <xf numFmtId="0" fontId="12" fillId="4" borderId="7" xfId="0" applyFont="1" applyFill="1" applyBorder="1" applyAlignment="1" applyProtection="1">
      <alignment vertical="center"/>
    </xf>
    <xf numFmtId="0" fontId="0" fillId="4" borderId="0" xfId="0" applyFill="1" applyProtection="1">
      <protection locked="0"/>
    </xf>
    <xf numFmtId="0" fontId="1" fillId="4" borderId="0" xfId="0" applyFont="1" applyFill="1" applyProtection="1">
      <protection locked="0"/>
    </xf>
    <xf numFmtId="0" fontId="18" fillId="4" borderId="0" xfId="0" applyFont="1" applyFill="1" applyProtection="1">
      <protection locked="0"/>
    </xf>
    <xf numFmtId="0" fontId="1" fillId="4" borderId="0" xfId="0" applyFont="1" applyFill="1" applyAlignment="1" applyProtection="1">
      <alignment horizontal="left"/>
      <protection locked="0"/>
    </xf>
    <xf numFmtId="0" fontId="1" fillId="4" borderId="1" xfId="0" applyFont="1" applyFill="1" applyBorder="1" applyProtection="1">
      <protection locked="0"/>
    </xf>
    <xf numFmtId="0" fontId="1" fillId="4" borderId="0" xfId="0" applyFont="1" applyFill="1" applyAlignment="1" applyProtection="1">
      <alignment horizontal="left"/>
    </xf>
    <xf numFmtId="0" fontId="1" fillId="0" borderId="0" xfId="3" applyFont="1" applyProtection="1"/>
    <xf numFmtId="0" fontId="18" fillId="0" borderId="0" xfId="0" applyFont="1" applyBorder="1" applyAlignment="1" applyProtection="1"/>
    <xf numFmtId="0" fontId="1" fillId="0" borderId="0" xfId="0" applyFont="1" applyAlignment="1" applyProtection="1">
      <alignment wrapText="1"/>
    </xf>
    <xf numFmtId="4" fontId="19" fillId="3" borderId="27" xfId="0" applyNumberFormat="1" applyFont="1" applyFill="1" applyBorder="1" applyAlignment="1" applyProtection="1">
      <alignment horizontal="center" vertical="center"/>
    </xf>
    <xf numFmtId="0" fontId="19" fillId="3" borderId="27" xfId="0" applyFont="1" applyFill="1" applyBorder="1" applyAlignment="1" applyProtection="1">
      <alignment horizontal="center" vertical="center"/>
    </xf>
    <xf numFmtId="8" fontId="19" fillId="3" borderId="28" xfId="1" applyNumberFormat="1" applyFont="1" applyFill="1" applyBorder="1" applyAlignment="1" applyProtection="1">
      <alignment horizontal="right" vertical="center"/>
    </xf>
    <xf numFmtId="14" fontId="12" fillId="0" borderId="41" xfId="0" applyNumberFormat="1" applyFont="1" applyBorder="1" applyAlignment="1" applyProtection="1">
      <alignment horizontal="center" vertical="center"/>
      <protection locked="0"/>
    </xf>
    <xf numFmtId="0" fontId="1" fillId="0" borderId="41" xfId="3" applyFont="1" applyBorder="1" applyAlignment="1" applyProtection="1">
      <protection locked="0"/>
    </xf>
    <xf numFmtId="0" fontId="1" fillId="0" borderId="46" xfId="3" applyFont="1" applyBorder="1" applyAlignment="1" applyProtection="1">
      <protection locked="0"/>
    </xf>
    <xf numFmtId="0" fontId="1" fillId="0" borderId="0" xfId="3" applyFont="1" applyAlignment="1" applyProtection="1">
      <alignment wrapText="1"/>
    </xf>
    <xf numFmtId="0" fontId="12" fillId="0" borderId="15" xfId="0" applyFont="1" applyBorder="1" applyAlignment="1" applyProtection="1">
      <alignment horizontal="center" vertical="center" wrapText="1"/>
    </xf>
    <xf numFmtId="0" fontId="1" fillId="0" borderId="1" xfId="0" applyFont="1" applyBorder="1" applyAlignment="1" applyProtection="1">
      <alignment horizontal="center" vertical="center"/>
      <protection locked="0"/>
    </xf>
    <xf numFmtId="4" fontId="1" fillId="0" borderId="1" xfId="0" applyNumberFormat="1" applyFont="1" applyBorder="1" applyAlignment="1" applyProtection="1">
      <alignment horizontal="center" vertical="center"/>
      <protection locked="0"/>
    </xf>
    <xf numFmtId="0" fontId="1" fillId="0" borderId="0" xfId="0" applyFont="1" applyProtection="1">
      <protection locked="0"/>
    </xf>
    <xf numFmtId="44" fontId="19" fillId="3" borderId="28" xfId="1" applyNumberFormat="1" applyFont="1" applyFill="1" applyBorder="1" applyAlignment="1" applyProtection="1">
      <alignment horizontal="center" vertical="center"/>
    </xf>
    <xf numFmtId="0" fontId="12" fillId="0" borderId="41" xfId="0" applyFont="1" applyBorder="1" applyAlignment="1" applyProtection="1">
      <alignment horizontal="center" vertical="center" wrapText="1"/>
      <protection locked="0"/>
    </xf>
    <xf numFmtId="0" fontId="12" fillId="0" borderId="42" xfId="0" applyFont="1" applyBorder="1" applyAlignment="1" applyProtection="1">
      <alignment vertical="center" wrapText="1"/>
      <protection locked="0"/>
    </xf>
    <xf numFmtId="0" fontId="12" fillId="0" borderId="16" xfId="0" applyFont="1" applyBorder="1" applyAlignment="1" applyProtection="1">
      <alignment vertical="center" wrapText="1"/>
      <protection locked="0"/>
    </xf>
    <xf numFmtId="0" fontId="1" fillId="0" borderId="1" xfId="0" applyFont="1" applyBorder="1" applyAlignment="1" applyProtection="1">
      <alignment horizontal="centerContinuous" vertical="center" wrapText="1"/>
      <protection locked="0"/>
    </xf>
    <xf numFmtId="0" fontId="17" fillId="0" borderId="27" xfId="0" applyFont="1" applyBorder="1" applyAlignment="1" applyProtection="1"/>
    <xf numFmtId="0" fontId="17" fillId="0" borderId="0" xfId="0" applyFont="1" applyAlignment="1" applyProtection="1">
      <alignment wrapText="1"/>
    </xf>
    <xf numFmtId="0" fontId="12" fillId="0" borderId="1" xfId="0" applyFont="1" applyBorder="1" applyAlignment="1" applyProtection="1">
      <alignment wrapText="1"/>
    </xf>
    <xf numFmtId="0" fontId="17" fillId="0" borderId="15" xfId="0" applyFont="1" applyBorder="1" applyAlignment="1" applyProtection="1">
      <alignment horizontal="center"/>
    </xf>
    <xf numFmtId="0" fontId="17" fillId="0" borderId="1" xfId="0" applyFont="1" applyBorder="1" applyAlignment="1" applyProtection="1">
      <alignment horizontal="center"/>
    </xf>
    <xf numFmtId="0" fontId="17" fillId="0" borderId="0" xfId="0" applyFont="1" applyProtection="1"/>
    <xf numFmtId="0" fontId="19" fillId="0" borderId="0" xfId="0" applyFont="1" applyBorder="1" applyAlignment="1" applyProtection="1">
      <alignment wrapText="1"/>
    </xf>
    <xf numFmtId="0" fontId="18" fillId="0" borderId="0" xfId="0" applyFont="1" applyBorder="1" applyAlignment="1" applyProtection="1">
      <alignment wrapText="1"/>
    </xf>
    <xf numFmtId="14" fontId="18" fillId="0" borderId="0" xfId="0" applyNumberFormat="1" applyFont="1" applyBorder="1" applyAlignment="1" applyProtection="1">
      <alignment wrapText="1"/>
    </xf>
    <xf numFmtId="0" fontId="1" fillId="0" borderId="0" xfId="3" applyFont="1" applyBorder="1" applyAlignment="1" applyProtection="1">
      <alignment wrapText="1"/>
    </xf>
    <xf numFmtId="0" fontId="19" fillId="0" borderId="4" xfId="3" applyFont="1" applyBorder="1" applyAlignment="1" applyProtection="1">
      <alignment horizontal="left" wrapText="1"/>
    </xf>
    <xf numFmtId="8" fontId="17" fillId="10" borderId="14" xfId="3" applyNumberFormat="1" applyFont="1" applyFill="1" applyBorder="1" applyAlignment="1" applyProtection="1">
      <alignment vertical="top" wrapText="1"/>
    </xf>
    <xf numFmtId="0" fontId="12" fillId="0" borderId="0" xfId="3" applyFont="1" applyAlignment="1" applyProtection="1">
      <alignment wrapText="1"/>
      <protection locked="0"/>
    </xf>
    <xf numFmtId="0" fontId="12" fillId="0" borderId="1" xfId="3" applyFont="1" applyBorder="1" applyAlignment="1" applyProtection="1">
      <alignment wrapText="1"/>
    </xf>
    <xf numFmtId="8" fontId="1" fillId="0" borderId="1" xfId="3" applyNumberFormat="1" applyFont="1" applyBorder="1" applyAlignment="1" applyProtection="1">
      <alignment wrapText="1"/>
      <protection locked="0"/>
    </xf>
    <xf numFmtId="0" fontId="1" fillId="0" borderId="0" xfId="3" applyFont="1" applyBorder="1" applyAlignment="1" applyProtection="1">
      <alignment wrapText="1"/>
      <protection locked="0"/>
    </xf>
    <xf numFmtId="0" fontId="1" fillId="0" borderId="6" xfId="3" applyFont="1" applyBorder="1" applyAlignment="1" applyProtection="1">
      <alignment wrapText="1"/>
      <protection locked="0"/>
    </xf>
    <xf numFmtId="0" fontId="1" fillId="0" borderId="5" xfId="3" applyFont="1" applyBorder="1" applyAlignment="1" applyProtection="1">
      <alignment wrapText="1"/>
      <protection locked="0"/>
    </xf>
    <xf numFmtId="44" fontId="1" fillId="0" borderId="5" xfId="3" applyNumberFormat="1" applyFont="1" applyBorder="1" applyAlignment="1" applyProtection="1">
      <alignment wrapText="1"/>
      <protection locked="0"/>
    </xf>
    <xf numFmtId="0" fontId="12" fillId="0" borderId="17" xfId="3" applyFont="1" applyBorder="1" applyAlignment="1" applyProtection="1">
      <alignment wrapText="1"/>
    </xf>
    <xf numFmtId="8" fontId="17" fillId="11" borderId="14" xfId="3" applyNumberFormat="1" applyFont="1" applyFill="1" applyBorder="1" applyAlignment="1" applyProtection="1">
      <alignment wrapText="1"/>
    </xf>
    <xf numFmtId="44" fontId="1" fillId="0" borderId="0" xfId="3" applyNumberFormat="1" applyFont="1" applyBorder="1" applyAlignment="1" applyProtection="1">
      <alignment wrapText="1"/>
      <protection locked="0"/>
    </xf>
    <xf numFmtId="0" fontId="1" fillId="7" borderId="0" xfId="0" applyFont="1" applyFill="1" applyBorder="1" applyProtection="1"/>
    <xf numFmtId="0" fontId="22" fillId="7" borderId="0" xfId="0" applyFont="1" applyFill="1" applyBorder="1" applyProtection="1"/>
    <xf numFmtId="0" fontId="23" fillId="4" borderId="0" xfId="0" applyFont="1" applyFill="1" applyBorder="1" applyAlignment="1" applyProtection="1">
      <alignment horizontal="right"/>
    </xf>
    <xf numFmtId="0" fontId="16" fillId="7" borderId="0" xfId="0" applyFont="1" applyFill="1" applyBorder="1" applyProtection="1"/>
    <xf numFmtId="0" fontId="22" fillId="7" borderId="0" xfId="0" applyFont="1" applyFill="1" applyProtection="1"/>
    <xf numFmtId="15" fontId="0" fillId="4" borderId="0" xfId="0" applyNumberFormat="1" applyFill="1" applyProtection="1"/>
    <xf numFmtId="15" fontId="0" fillId="4" borderId="0" xfId="0" applyNumberFormat="1" applyFill="1" applyAlignment="1" applyProtection="1">
      <alignment horizontal="center"/>
    </xf>
    <xf numFmtId="0" fontId="0" fillId="4" borderId="0" xfId="0" applyFill="1" applyAlignment="1" applyProtection="1">
      <alignment horizontal="center"/>
    </xf>
    <xf numFmtId="0" fontId="0" fillId="4" borderId="6" xfId="0" applyFill="1" applyBorder="1" applyProtection="1"/>
    <xf numFmtId="0" fontId="22" fillId="7" borderId="9" xfId="0" applyFont="1" applyFill="1" applyBorder="1" applyAlignment="1" applyProtection="1">
      <alignment horizontal="left"/>
    </xf>
    <xf numFmtId="0" fontId="23" fillId="7" borderId="10" xfId="0" applyFont="1" applyFill="1" applyBorder="1" applyProtection="1"/>
    <xf numFmtId="0" fontId="22" fillId="7" borderId="11" xfId="0" applyFont="1" applyFill="1" applyBorder="1" applyProtection="1"/>
    <xf numFmtId="0" fontId="22" fillId="7" borderId="13" xfId="0" applyFont="1" applyFill="1" applyBorder="1" applyProtection="1"/>
    <xf numFmtId="0" fontId="1" fillId="0" borderId="4" xfId="0" applyFont="1" applyFill="1" applyBorder="1" applyAlignment="1" applyProtection="1"/>
    <xf numFmtId="0" fontId="1" fillId="4" borderId="4" xfId="0" applyFont="1" applyFill="1" applyBorder="1" applyAlignment="1" applyProtection="1">
      <alignment wrapText="1"/>
      <protection locked="0"/>
    </xf>
    <xf numFmtId="0" fontId="1" fillId="4" borderId="0" xfId="0" applyFont="1" applyFill="1" applyBorder="1" applyAlignment="1" applyProtection="1">
      <alignment wrapText="1"/>
      <protection locked="0"/>
    </xf>
    <xf numFmtId="0" fontId="1" fillId="0" borderId="0" xfId="0" applyFont="1" applyAlignment="1" applyProtection="1">
      <alignment wrapText="1"/>
      <protection locked="0"/>
    </xf>
    <xf numFmtId="0" fontId="1" fillId="4" borderId="5" xfId="0" applyFont="1" applyFill="1"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1" fillId="4" borderId="0" xfId="0" applyFont="1" applyFill="1" applyAlignment="1" applyProtection="1">
      <alignment horizontal="centerContinuous" wrapText="1"/>
      <protection locked="0"/>
    </xf>
    <xf numFmtId="0" fontId="1" fillId="0" borderId="15" xfId="0" applyFont="1" applyBorder="1" applyAlignment="1" applyProtection="1">
      <alignment wrapText="1"/>
      <protection locked="0"/>
    </xf>
    <xf numFmtId="0" fontId="1" fillId="4" borderId="15" xfId="0" applyFont="1" applyFill="1" applyBorder="1" applyAlignment="1" applyProtection="1">
      <alignment horizontal="center" wrapText="1"/>
      <protection locked="0"/>
    </xf>
    <xf numFmtId="0" fontId="1" fillId="0" borderId="1" xfId="0" applyFont="1" applyBorder="1" applyAlignment="1" applyProtection="1">
      <alignment wrapText="1"/>
      <protection locked="0"/>
    </xf>
    <xf numFmtId="0" fontId="1" fillId="0" borderId="0" xfId="0" applyFont="1" applyAlignment="1" applyProtection="1">
      <alignment horizontal="center"/>
      <protection locked="0"/>
    </xf>
    <xf numFmtId="0" fontId="1" fillId="0" borderId="4" xfId="0" applyFont="1" applyBorder="1" applyAlignment="1" applyProtection="1">
      <alignment wrapText="1"/>
      <protection locked="0"/>
    </xf>
    <xf numFmtId="0" fontId="1" fillId="0" borderId="0" xfId="0" applyFont="1" applyBorder="1" applyAlignment="1" applyProtection="1">
      <alignment wrapText="1"/>
      <protection locked="0"/>
    </xf>
    <xf numFmtId="0" fontId="1" fillId="0" borderId="5" xfId="0" applyFont="1" applyBorder="1" applyAlignment="1" applyProtection="1">
      <alignment wrapText="1"/>
      <protection locked="0"/>
    </xf>
    <xf numFmtId="0" fontId="1" fillId="0" borderId="0" xfId="0" applyFont="1" applyBorder="1" applyAlignment="1" applyProtection="1">
      <alignment horizontal="center" vertical="center" wrapText="1"/>
      <protection locked="0"/>
    </xf>
    <xf numFmtId="44" fontId="1" fillId="0" borderId="0" xfId="1" applyFont="1" applyBorder="1" applyAlignment="1" applyProtection="1">
      <alignment horizontal="center" vertical="center" wrapText="1"/>
      <protection locked="0"/>
    </xf>
    <xf numFmtId="0" fontId="1" fillId="0" borderId="0" xfId="0" applyNumberFormat="1" applyFont="1" applyBorder="1" applyAlignment="1" applyProtection="1">
      <alignment horizontal="center" vertical="center"/>
      <protection locked="0"/>
    </xf>
    <xf numFmtId="44" fontId="1" fillId="0" borderId="0" xfId="1" applyFont="1" applyBorder="1" applyAlignment="1" applyProtection="1">
      <alignment horizontal="center" vertical="center"/>
    </xf>
    <xf numFmtId="44"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center"/>
    </xf>
    <xf numFmtId="8" fontId="19" fillId="3" borderId="28" xfId="1" applyNumberFormat="1" applyFont="1" applyFill="1" applyBorder="1" applyAlignment="1" applyProtection="1">
      <alignment horizontal="center" vertical="center"/>
    </xf>
    <xf numFmtId="44" fontId="1" fillId="0" borderId="1" xfId="1" applyFont="1" applyBorder="1" applyAlignment="1" applyProtection="1">
      <alignment vertical="center" wrapText="1"/>
      <protection locked="0"/>
    </xf>
    <xf numFmtId="44" fontId="1" fillId="0" borderId="24" xfId="1" applyFont="1" applyBorder="1" applyAlignment="1" applyProtection="1">
      <alignment vertical="center" wrapText="1"/>
      <protection locked="0"/>
    </xf>
    <xf numFmtId="169" fontId="1" fillId="0" borderId="1" xfId="0" applyNumberFormat="1" applyFont="1" applyBorder="1" applyAlignment="1" applyProtection="1">
      <alignment horizontal="right" vertical="center"/>
      <protection locked="0"/>
    </xf>
    <xf numFmtId="169" fontId="1" fillId="0" borderId="24" xfId="0" applyNumberFormat="1" applyFont="1" applyBorder="1" applyAlignment="1" applyProtection="1">
      <alignment horizontal="right" vertical="center"/>
      <protection locked="0"/>
    </xf>
    <xf numFmtId="168" fontId="1" fillId="0" borderId="22" xfId="0" applyNumberFormat="1" applyFont="1" applyBorder="1" applyAlignment="1" applyProtection="1">
      <alignment horizontal="right" vertical="center"/>
      <protection locked="0"/>
    </xf>
    <xf numFmtId="168" fontId="1" fillId="0" borderId="25" xfId="0" applyNumberFormat="1" applyFont="1" applyBorder="1" applyAlignment="1" applyProtection="1">
      <alignment horizontal="right" vertical="center"/>
      <protection locked="0"/>
    </xf>
    <xf numFmtId="0" fontId="12" fillId="0" borderId="0" xfId="0"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0" xfId="3" applyFont="1" applyBorder="1" applyProtection="1">
      <protection locked="0"/>
    </xf>
    <xf numFmtId="0" fontId="1" fillId="0" borderId="0" xfId="3" applyFont="1" applyAlignment="1" applyProtection="1">
      <alignment vertical="center"/>
    </xf>
    <xf numFmtId="8" fontId="17" fillId="11" borderId="14" xfId="3" applyNumberFormat="1" applyFont="1" applyFill="1" applyBorder="1" applyAlignment="1" applyProtection="1">
      <alignment wrapText="1"/>
      <protection locked="0"/>
    </xf>
    <xf numFmtId="0" fontId="12" fillId="0" borderId="1" xfId="3" applyFont="1" applyBorder="1" applyAlignment="1" applyProtection="1">
      <alignment wrapText="1"/>
      <protection locked="0"/>
    </xf>
    <xf numFmtId="0" fontId="12" fillId="0" borderId="0" xfId="3" applyFont="1" applyAlignment="1" applyProtection="1">
      <alignment wrapText="1"/>
    </xf>
    <xf numFmtId="0" fontId="26" fillId="7" borderId="10" xfId="0" applyFont="1" applyFill="1" applyBorder="1" applyAlignment="1" applyProtection="1">
      <alignment horizontal="left"/>
    </xf>
    <xf numFmtId="0" fontId="26" fillId="7" borderId="0" xfId="0" applyFont="1" applyFill="1" applyBorder="1" applyAlignment="1" applyProtection="1">
      <alignment horizontal="left"/>
    </xf>
    <xf numFmtId="0" fontId="28" fillId="7" borderId="0" xfId="0" applyFont="1" applyFill="1" applyAlignment="1" applyProtection="1">
      <alignment horizontal="left"/>
    </xf>
    <xf numFmtId="0" fontId="23" fillId="4" borderId="6" xfId="0" applyFont="1" applyFill="1" applyBorder="1" applyAlignment="1" applyProtection="1">
      <alignment horizontal="right"/>
    </xf>
    <xf numFmtId="0" fontId="23" fillId="4" borderId="0" xfId="0" applyFont="1" applyFill="1" applyBorder="1" applyAlignment="1" applyProtection="1">
      <alignment horizontal="left" vertical="top" wrapText="1"/>
    </xf>
    <xf numFmtId="0" fontId="1" fillId="4" borderId="0"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protection locked="0"/>
    </xf>
    <xf numFmtId="0" fontId="1" fillId="4" borderId="0" xfId="0" applyFont="1" applyFill="1" applyAlignment="1" applyProtection="1">
      <alignment horizontal="left"/>
    </xf>
    <xf numFmtId="170" fontId="28" fillId="7" borderId="0" xfId="0" applyNumberFormat="1" applyFont="1" applyFill="1" applyProtection="1">
      <protection locked="0" hidden="1"/>
    </xf>
    <xf numFmtId="170" fontId="23" fillId="7" borderId="0" xfId="0" applyNumberFormat="1" applyFont="1" applyFill="1" applyProtection="1">
      <protection locked="0" hidden="1"/>
    </xf>
    <xf numFmtId="170" fontId="28" fillId="7" borderId="11" xfId="0" applyNumberFormat="1" applyFont="1" applyFill="1" applyBorder="1" applyProtection="1">
      <protection locked="0" hidden="1"/>
    </xf>
    <xf numFmtId="170" fontId="23" fillId="7" borderId="11" xfId="0" applyNumberFormat="1" applyFont="1" applyFill="1" applyBorder="1" applyProtection="1">
      <protection locked="0" hidden="1"/>
    </xf>
    <xf numFmtId="0" fontId="46" fillId="0" borderId="0" xfId="0" applyFont="1" applyAlignment="1" applyProtection="1">
      <alignment horizontal="center" vertical="center"/>
    </xf>
    <xf numFmtId="0" fontId="47" fillId="0" borderId="0" xfId="0" applyFont="1" applyAlignment="1" applyProtection="1">
      <alignment horizontal="center" vertical="center" wrapText="1"/>
    </xf>
    <xf numFmtId="0" fontId="1" fillId="0" borderId="0" xfId="0" applyFont="1" applyFill="1" applyProtection="1"/>
    <xf numFmtId="0" fontId="48" fillId="0" borderId="0" xfId="0" applyFont="1" applyFill="1" applyAlignment="1" applyProtection="1">
      <alignment horizontal="center" vertical="center"/>
    </xf>
    <xf numFmtId="0" fontId="47" fillId="0" borderId="0" xfId="0" applyFont="1" applyAlignment="1" applyProtection="1">
      <alignment vertical="center"/>
    </xf>
    <xf numFmtId="0" fontId="48" fillId="0" borderId="0" xfId="0" applyFont="1" applyAlignment="1" applyProtection="1">
      <alignment vertical="top" wrapText="1"/>
    </xf>
    <xf numFmtId="0" fontId="48" fillId="0" borderId="0" xfId="0" applyFont="1" applyAlignment="1" applyProtection="1">
      <alignment vertical="center"/>
    </xf>
    <xf numFmtId="0" fontId="23" fillId="0" borderId="0" xfId="0" applyFont="1" applyFill="1" applyAlignment="1" applyProtection="1">
      <alignment vertical="top" wrapText="1"/>
    </xf>
    <xf numFmtId="0" fontId="59" fillId="0" borderId="0" xfId="0" applyFont="1" applyFill="1" applyProtection="1"/>
    <xf numFmtId="0" fontId="12" fillId="0" borderId="0" xfId="0" applyFont="1" applyProtection="1"/>
    <xf numFmtId="0" fontId="49" fillId="0" borderId="0" xfId="0" applyFont="1" applyAlignment="1" applyProtection="1">
      <alignment vertical="center"/>
    </xf>
    <xf numFmtId="0" fontId="23" fillId="0" borderId="0" xfId="0" applyFont="1" applyAlignment="1" applyProtection="1">
      <alignment vertical="top"/>
    </xf>
    <xf numFmtId="0" fontId="48" fillId="0" borderId="0" xfId="0" applyFont="1" applyAlignment="1" applyProtection="1">
      <alignment vertical="center" wrapText="1"/>
    </xf>
    <xf numFmtId="14" fontId="23" fillId="0" borderId="0" xfId="0" applyNumberFormat="1" applyFont="1" applyAlignment="1" applyProtection="1">
      <alignment vertical="top"/>
    </xf>
    <xf numFmtId="0" fontId="23" fillId="0" borderId="0" xfId="0" applyFont="1" applyFill="1" applyAlignment="1" applyProtection="1">
      <alignment vertical="top"/>
    </xf>
    <xf numFmtId="0" fontId="48" fillId="0" borderId="0" xfId="0" applyFont="1" applyFill="1" applyAlignment="1" applyProtection="1">
      <alignment vertical="center" wrapText="1"/>
    </xf>
    <xf numFmtId="0" fontId="23" fillId="0" borderId="0" xfId="0" applyFont="1" applyAlignment="1" applyProtection="1">
      <alignment horizontal="right" vertical="top"/>
    </xf>
    <xf numFmtId="0" fontId="23" fillId="0" borderId="0" xfId="0" applyFont="1" applyFill="1" applyAlignment="1" applyProtection="1">
      <alignment horizontal="right" vertical="top"/>
    </xf>
    <xf numFmtId="0" fontId="48" fillId="0" borderId="0" xfId="0" applyFont="1" applyFill="1" applyAlignment="1" applyProtection="1">
      <alignment vertical="top" wrapText="1"/>
    </xf>
    <xf numFmtId="0" fontId="48" fillId="0" borderId="0" xfId="0" applyFont="1" applyAlignment="1" applyProtection="1">
      <alignment vertical="top"/>
    </xf>
    <xf numFmtId="0" fontId="48" fillId="0" borderId="0" xfId="0" applyFont="1" applyAlignment="1" applyProtection="1">
      <alignment wrapText="1"/>
    </xf>
    <xf numFmtId="0" fontId="48" fillId="0" borderId="0" xfId="0" applyFont="1" applyFill="1" applyAlignment="1" applyProtection="1">
      <alignment wrapText="1"/>
    </xf>
    <xf numFmtId="0" fontId="48" fillId="0" borderId="0" xfId="0" applyFont="1" applyFill="1" applyProtection="1"/>
    <xf numFmtId="0" fontId="23" fillId="0" borderId="0" xfId="0" applyFont="1" applyFill="1" applyAlignment="1" applyProtection="1">
      <alignment wrapText="1"/>
    </xf>
    <xf numFmtId="0" fontId="5" fillId="0" borderId="0" xfId="0" applyFont="1" applyProtection="1"/>
    <xf numFmtId="0" fontId="47" fillId="0" borderId="0" xfId="0" applyFont="1" applyProtection="1"/>
    <xf numFmtId="0" fontId="5" fillId="0" borderId="0" xfId="0" applyFont="1" applyAlignment="1" applyProtection="1">
      <alignment vertical="top"/>
    </xf>
    <xf numFmtId="0" fontId="48" fillId="0" borderId="0" xfId="0" applyFont="1" applyProtection="1"/>
    <xf numFmtId="0" fontId="48" fillId="0" borderId="0" xfId="0" applyFont="1" applyFill="1" applyAlignment="1" applyProtection="1">
      <alignment vertical="center"/>
    </xf>
    <xf numFmtId="0" fontId="25" fillId="0" borderId="0" xfId="0" applyFont="1" applyFill="1" applyAlignment="1" applyProtection="1">
      <alignment vertical="top"/>
    </xf>
    <xf numFmtId="0" fontId="25" fillId="0" borderId="0" xfId="0" applyFont="1" applyFill="1" applyAlignment="1" applyProtection="1">
      <alignment vertical="center" wrapText="1"/>
    </xf>
    <xf numFmtId="0" fontId="61" fillId="0" borderId="0" xfId="0" applyFont="1" applyFill="1" applyProtection="1"/>
    <xf numFmtId="0" fontId="17" fillId="0" borderId="0" xfId="0" applyFont="1" applyFill="1" applyProtection="1"/>
    <xf numFmtId="0" fontId="47" fillId="0" borderId="0" xfId="0" applyFont="1" applyFill="1" applyProtection="1"/>
    <xf numFmtId="0" fontId="48" fillId="0" borderId="0" xfId="0" applyFont="1" applyFill="1" applyAlignment="1" applyProtection="1">
      <alignment horizontal="left" vertical="top" wrapText="1"/>
    </xf>
    <xf numFmtId="0" fontId="1" fillId="0" borderId="0" xfId="0" applyFont="1" applyAlignment="1" applyProtection="1">
      <alignment vertical="top"/>
    </xf>
    <xf numFmtId="0" fontId="0" fillId="0" borderId="0" xfId="0" applyAlignment="1" applyProtection="1">
      <alignment wrapText="1"/>
    </xf>
    <xf numFmtId="0" fontId="17" fillId="0" borderId="0" xfId="0" applyFont="1" applyAlignment="1" applyProtection="1">
      <alignment vertical="top"/>
    </xf>
    <xf numFmtId="0" fontId="48" fillId="0" borderId="0" xfId="0" applyFont="1" applyAlignment="1" applyProtection="1">
      <alignment horizontal="left" vertical="center" wrapText="1"/>
    </xf>
    <xf numFmtId="0" fontId="48" fillId="0" borderId="0" xfId="0" applyFont="1" applyAlignment="1" applyProtection="1">
      <alignment horizontal="left" vertical="center"/>
    </xf>
    <xf numFmtId="0" fontId="1" fillId="0" borderId="0" xfId="0" applyFont="1" applyFill="1" applyAlignment="1" applyProtection="1">
      <alignment vertical="top"/>
    </xf>
    <xf numFmtId="0" fontId="52" fillId="0" borderId="0" xfId="0" applyFont="1" applyAlignment="1" applyProtection="1">
      <alignment horizontal="left" vertical="center" indent="8"/>
    </xf>
    <xf numFmtId="0" fontId="52" fillId="0" borderId="0" xfId="0" applyFont="1" applyFill="1" applyAlignment="1" applyProtection="1">
      <alignment horizontal="left" vertical="center" indent="8"/>
    </xf>
    <xf numFmtId="0" fontId="54" fillId="0" borderId="0" xfId="0" applyFont="1" applyAlignment="1" applyProtection="1">
      <alignment horizontal="left" vertical="center" indent="11"/>
    </xf>
    <xf numFmtId="0" fontId="48" fillId="0" borderId="0" xfId="0" applyFont="1" applyAlignment="1" applyProtection="1">
      <alignment horizontal="left" vertical="center" indent="8"/>
    </xf>
    <xf numFmtId="0" fontId="47" fillId="0" borderId="0" xfId="0" applyFont="1" applyAlignment="1" applyProtection="1">
      <alignment horizontal="left" vertical="center"/>
    </xf>
    <xf numFmtId="0" fontId="44" fillId="0" borderId="0" xfId="2" applyProtection="1"/>
    <xf numFmtId="0" fontId="1" fillId="4" borderId="0" xfId="0" applyFont="1" applyFill="1" applyAlignment="1" applyProtection="1">
      <alignment horizontal="left"/>
    </xf>
    <xf numFmtId="0" fontId="12" fillId="4" borderId="1" xfId="0" applyFont="1" applyFill="1" applyBorder="1" applyAlignment="1" applyProtection="1">
      <alignment horizontal="center" vertical="center" wrapText="1"/>
    </xf>
    <xf numFmtId="0" fontId="1" fillId="5" borderId="2" xfId="0" applyFont="1" applyFill="1" applyBorder="1" applyAlignment="1" applyProtection="1">
      <protection locked="0"/>
    </xf>
    <xf numFmtId="0" fontId="1" fillId="4" borderId="0" xfId="0" applyFont="1" applyFill="1" applyAlignment="1" applyProtection="1">
      <alignment horizontal="center"/>
    </xf>
    <xf numFmtId="0" fontId="23" fillId="4" borderId="0" xfId="0" applyFont="1" applyFill="1" applyAlignment="1" applyProtection="1">
      <alignment horizontal="right"/>
    </xf>
    <xf numFmtId="0" fontId="18" fillId="4" borderId="0" xfId="0" applyFont="1" applyFill="1" applyAlignment="1" applyProtection="1">
      <alignment horizontal="center"/>
    </xf>
    <xf numFmtId="0" fontId="17" fillId="4" borderId="0" xfId="0" applyFont="1" applyFill="1" applyAlignment="1" applyProtection="1">
      <alignment horizontal="center"/>
    </xf>
    <xf numFmtId="0" fontId="0" fillId="4" borderId="0" xfId="0" applyFill="1" applyAlignment="1" applyProtection="1">
      <alignment horizontal="center"/>
      <protection locked="0"/>
    </xf>
    <xf numFmtId="9" fontId="12" fillId="3" borderId="1" xfId="0" applyNumberFormat="1" applyFont="1" applyFill="1" applyBorder="1" applyAlignment="1" applyProtection="1">
      <alignment horizontal="center" vertical="center"/>
    </xf>
    <xf numFmtId="44" fontId="1" fillId="3" borderId="1" xfId="0" applyNumberFormat="1" applyFont="1" applyFill="1" applyBorder="1" applyAlignment="1" applyProtection="1">
      <alignment horizontal="center" vertical="center"/>
      <protection locked="0"/>
    </xf>
    <xf numFmtId="0" fontId="12" fillId="3" borderId="20" xfId="0" applyFont="1" applyFill="1" applyBorder="1" applyAlignment="1" applyProtection="1">
      <alignment horizontal="center" vertical="center"/>
    </xf>
    <xf numFmtId="168" fontId="1" fillId="3" borderId="22" xfId="0" applyNumberFormat="1" applyFont="1" applyFill="1" applyBorder="1" applyAlignment="1" applyProtection="1">
      <alignment horizontal="right" vertical="center"/>
      <protection locked="0"/>
    </xf>
    <xf numFmtId="168" fontId="1" fillId="3" borderId="51" xfId="0" applyNumberFormat="1" applyFont="1" applyFill="1" applyBorder="1" applyAlignment="1" applyProtection="1">
      <alignment horizontal="right" vertical="center"/>
      <protection locked="0"/>
    </xf>
    <xf numFmtId="170" fontId="22" fillId="7" borderId="0" xfId="0" applyNumberFormat="1" applyFont="1" applyFill="1" applyProtection="1">
      <protection locked="0"/>
    </xf>
    <xf numFmtId="0" fontId="14" fillId="0" borderId="0" xfId="0" applyFont="1" applyAlignment="1" applyProtection="1">
      <alignment horizontal="center"/>
    </xf>
    <xf numFmtId="0" fontId="1" fillId="8" borderId="0" xfId="0" applyFont="1" applyFill="1" applyAlignment="1" applyProtection="1">
      <alignment horizontal="left" wrapText="1"/>
    </xf>
    <xf numFmtId="0" fontId="12" fillId="9" borderId="0" xfId="0" applyFont="1" applyFill="1" applyAlignment="1" applyProtection="1">
      <alignment horizontal="left" vertical="top" wrapText="1"/>
    </xf>
    <xf numFmtId="0" fontId="14" fillId="4" borderId="0" xfId="0" applyFont="1" applyFill="1" applyAlignment="1" applyProtection="1">
      <alignment horizontal="center"/>
    </xf>
    <xf numFmtId="0" fontId="18" fillId="4" borderId="4" xfId="0" applyFont="1" applyFill="1" applyBorder="1" applyAlignment="1" applyProtection="1">
      <alignment horizontal="left" shrinkToFit="1"/>
      <protection locked="0"/>
    </xf>
    <xf numFmtId="0" fontId="18" fillId="4" borderId="5" xfId="0" applyFont="1" applyFill="1" applyBorder="1" applyAlignment="1" applyProtection="1">
      <alignment horizontal="left" shrinkToFit="1"/>
      <protection locked="0"/>
    </xf>
    <xf numFmtId="0" fontId="12" fillId="4" borderId="15" xfId="0" applyFont="1" applyFill="1" applyBorder="1" applyAlignment="1" applyProtection="1">
      <alignment horizontal="center" vertical="center"/>
    </xf>
    <xf numFmtId="0" fontId="12" fillId="4" borderId="5" xfId="0" applyFont="1" applyFill="1" applyBorder="1" applyAlignment="1" applyProtection="1">
      <alignment horizontal="center" vertical="center"/>
    </xf>
    <xf numFmtId="0" fontId="12" fillId="4" borderId="14" xfId="0" applyFont="1" applyFill="1" applyBorder="1" applyAlignment="1" applyProtection="1">
      <alignment horizontal="center" vertical="center"/>
    </xf>
    <xf numFmtId="0" fontId="12" fillId="4" borderId="1" xfId="0" applyFont="1" applyFill="1" applyBorder="1" applyAlignment="1" applyProtection="1">
      <alignment horizontal="center" vertical="center"/>
    </xf>
    <xf numFmtId="0" fontId="17" fillId="4" borderId="0" xfId="0" applyFont="1" applyFill="1" applyAlignment="1" applyProtection="1">
      <alignment horizontal="left"/>
    </xf>
    <xf numFmtId="0" fontId="12" fillId="4" borderId="7" xfId="0" applyFont="1" applyFill="1" applyBorder="1" applyAlignment="1" applyProtection="1">
      <alignment horizontal="center" vertical="center"/>
    </xf>
    <xf numFmtId="0" fontId="12" fillId="4" borderId="17"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14" fontId="18" fillId="4" borderId="5" xfId="0" applyNumberFormat="1" applyFont="1" applyFill="1" applyBorder="1" applyAlignment="1" applyProtection="1">
      <alignment horizontal="left" shrinkToFit="1"/>
      <protection locked="0"/>
    </xf>
    <xf numFmtId="14" fontId="1" fillId="4" borderId="4" xfId="0" applyNumberFormat="1" applyFont="1" applyFill="1" applyBorder="1" applyAlignment="1" applyProtection="1">
      <alignment horizontal="left" shrinkToFit="1"/>
    </xf>
    <xf numFmtId="0" fontId="18" fillId="4" borderId="4" xfId="0" applyFont="1" applyFill="1" applyBorder="1" applyAlignment="1" applyProtection="1">
      <alignment horizontal="left" shrinkToFit="1"/>
    </xf>
    <xf numFmtId="0" fontId="1" fillId="4" borderId="0" xfId="0" applyFont="1" applyFill="1" applyAlignment="1" applyProtection="1">
      <alignment horizontal="left"/>
    </xf>
    <xf numFmtId="0" fontId="1" fillId="7" borderId="0" xfId="0" applyFont="1" applyFill="1" applyAlignment="1" applyProtection="1">
      <alignment horizontal="left"/>
    </xf>
    <xf numFmtId="0" fontId="24" fillId="4" borderId="0" xfId="0" applyFont="1" applyFill="1" applyAlignment="1" applyProtection="1">
      <alignment horizontal="right"/>
    </xf>
    <xf numFmtId="0" fontId="24" fillId="4" borderId="11" xfId="0" applyFont="1" applyFill="1" applyBorder="1" applyAlignment="1" applyProtection="1">
      <alignment horizontal="right"/>
    </xf>
    <xf numFmtId="0" fontId="23" fillId="4" borderId="1" xfId="0" applyFont="1" applyFill="1" applyBorder="1" applyAlignment="1" applyProtection="1">
      <alignment horizontal="left"/>
    </xf>
    <xf numFmtId="0" fontId="23" fillId="3" borderId="1" xfId="0" applyFont="1" applyFill="1" applyBorder="1" applyAlignment="1" applyProtection="1">
      <alignment horizontal="center"/>
    </xf>
    <xf numFmtId="0" fontId="24" fillId="3" borderId="15" xfId="0" applyFont="1" applyFill="1" applyBorder="1" applyAlignment="1" applyProtection="1">
      <alignment horizontal="center"/>
    </xf>
    <xf numFmtId="0" fontId="24" fillId="3" borderId="5" xfId="0" applyFont="1" applyFill="1" applyBorder="1" applyAlignment="1" applyProtection="1">
      <alignment horizontal="center"/>
    </xf>
    <xf numFmtId="0" fontId="24" fillId="3" borderId="14" xfId="0" applyFont="1" applyFill="1" applyBorder="1" applyAlignment="1" applyProtection="1">
      <alignment horizontal="center"/>
    </xf>
    <xf numFmtId="165" fontId="16" fillId="3" borderId="15" xfId="0" applyNumberFormat="1" applyFont="1" applyFill="1" applyBorder="1" applyAlignment="1" applyProtection="1">
      <alignment horizontal="center"/>
    </xf>
    <xf numFmtId="165" fontId="16" fillId="3" borderId="5" xfId="0" applyNumberFormat="1" applyFont="1" applyFill="1" applyBorder="1" applyAlignment="1" applyProtection="1">
      <alignment horizontal="center"/>
    </xf>
    <xf numFmtId="165" fontId="16" fillId="3" borderId="14" xfId="0" applyNumberFormat="1" applyFont="1" applyFill="1" applyBorder="1" applyAlignment="1" applyProtection="1">
      <alignment horizontal="center"/>
    </xf>
    <xf numFmtId="0" fontId="25" fillId="3" borderId="15" xfId="0" applyFont="1" applyFill="1" applyBorder="1" applyAlignment="1" applyProtection="1">
      <alignment horizontal="center"/>
    </xf>
    <xf numFmtId="0" fontId="25" fillId="3" borderId="5" xfId="0" applyFont="1" applyFill="1" applyBorder="1" applyAlignment="1" applyProtection="1">
      <alignment horizontal="center"/>
    </xf>
    <xf numFmtId="0" fontId="25" fillId="3" borderId="14" xfId="0" applyFont="1" applyFill="1" applyBorder="1" applyAlignment="1" applyProtection="1">
      <alignment horizontal="center"/>
    </xf>
    <xf numFmtId="0" fontId="23" fillId="4" borderId="15" xfId="0" applyFont="1" applyFill="1" applyBorder="1" applyAlignment="1" applyProtection="1">
      <alignment horizontal="left"/>
    </xf>
    <xf numFmtId="0" fontId="23" fillId="4" borderId="5" xfId="0" applyFont="1" applyFill="1" applyBorder="1" applyAlignment="1" applyProtection="1">
      <alignment horizontal="left"/>
    </xf>
    <xf numFmtId="0" fontId="23" fillId="4" borderId="14" xfId="0" applyFont="1" applyFill="1" applyBorder="1" applyAlignment="1" applyProtection="1">
      <alignment horizontal="left"/>
    </xf>
    <xf numFmtId="0" fontId="25" fillId="3" borderId="1" xfId="0" applyFont="1" applyFill="1" applyBorder="1" applyAlignment="1" applyProtection="1">
      <alignment horizontal="center"/>
    </xf>
    <xf numFmtId="0" fontId="25" fillId="4" borderId="1" xfId="0" applyFont="1" applyFill="1" applyBorder="1" applyAlignment="1" applyProtection="1">
      <alignment horizontal="left"/>
    </xf>
    <xf numFmtId="165" fontId="29" fillId="3" borderId="15" xfId="0" applyNumberFormat="1" applyFont="1" applyFill="1" applyBorder="1" applyAlignment="1" applyProtection="1">
      <alignment horizontal="center"/>
    </xf>
    <xf numFmtId="165" fontId="29" fillId="3" borderId="5" xfId="0" applyNumberFormat="1" applyFont="1" applyFill="1" applyBorder="1" applyAlignment="1" applyProtection="1">
      <alignment horizontal="center"/>
    </xf>
    <xf numFmtId="165" fontId="29" fillId="3" borderId="14" xfId="0" applyNumberFormat="1" applyFont="1" applyFill="1" applyBorder="1" applyAlignment="1" applyProtection="1">
      <alignment horizontal="center"/>
    </xf>
    <xf numFmtId="0" fontId="5" fillId="4" borderId="0" xfId="0" applyFont="1" applyFill="1" applyAlignment="1" applyProtection="1">
      <alignment horizontal="left"/>
    </xf>
    <xf numFmtId="0" fontId="23" fillId="7" borderId="4" xfId="0" applyFont="1" applyFill="1" applyBorder="1" applyAlignment="1" applyProtection="1">
      <alignment horizontal="left"/>
      <protection locked="0"/>
    </xf>
    <xf numFmtId="0" fontId="26" fillId="7" borderId="5" xfId="0" applyFont="1" applyFill="1" applyBorder="1" applyAlignment="1" applyProtection="1">
      <alignment horizontal="left"/>
      <protection locked="0"/>
    </xf>
    <xf numFmtId="0" fontId="23" fillId="0" borderId="50" xfId="0" applyFont="1" applyBorder="1" applyAlignment="1" applyProtection="1">
      <alignment horizontal="center" vertical="center" wrapText="1"/>
    </xf>
    <xf numFmtId="0" fontId="23" fillId="0" borderId="3" xfId="0" applyFont="1" applyBorder="1" applyAlignment="1" applyProtection="1">
      <alignment horizontal="center" vertical="center" wrapText="1"/>
    </xf>
    <xf numFmtId="0" fontId="23" fillId="0" borderId="10"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3" fillId="7" borderId="10" xfId="0" applyFont="1" applyFill="1" applyBorder="1" applyAlignment="1" applyProtection="1">
      <alignment horizontal="left"/>
    </xf>
    <xf numFmtId="0" fontId="23" fillId="7" borderId="0" xfId="0" applyFont="1" applyFill="1" applyBorder="1" applyAlignment="1" applyProtection="1">
      <alignment horizontal="left"/>
    </xf>
    <xf numFmtId="0" fontId="16" fillId="7" borderId="10" xfId="0" applyFont="1" applyFill="1" applyBorder="1" applyAlignment="1" applyProtection="1">
      <alignment horizontal="left"/>
    </xf>
    <xf numFmtId="0" fontId="16" fillId="7" borderId="0" xfId="0" applyFont="1" applyFill="1" applyBorder="1" applyAlignment="1" applyProtection="1">
      <alignment horizontal="left"/>
    </xf>
    <xf numFmtId="0" fontId="16" fillId="7" borderId="12" xfId="0" applyFont="1" applyFill="1" applyBorder="1" applyAlignment="1" applyProtection="1">
      <alignment horizontal="left"/>
    </xf>
    <xf numFmtId="0" fontId="16" fillId="7" borderId="4" xfId="0" applyFont="1" applyFill="1" applyBorder="1" applyAlignment="1" applyProtection="1">
      <alignment horizontal="left"/>
    </xf>
    <xf numFmtId="0" fontId="23" fillId="5" borderId="2" xfId="0" applyFont="1" applyFill="1" applyBorder="1" applyAlignment="1" applyProtection="1">
      <alignment horizontal="center"/>
      <protection locked="0"/>
    </xf>
    <xf numFmtId="0" fontId="1" fillId="7" borderId="8" xfId="0" applyFont="1" applyFill="1" applyBorder="1" applyAlignment="1" applyProtection="1">
      <alignment horizontal="left"/>
    </xf>
    <xf numFmtId="0" fontId="1" fillId="7" borderId="6" xfId="0" applyFont="1" applyFill="1" applyBorder="1" applyAlignment="1" applyProtection="1">
      <alignment horizontal="left"/>
    </xf>
    <xf numFmtId="0" fontId="6" fillId="8" borderId="0" xfId="0" applyFont="1" applyFill="1" applyBorder="1" applyAlignment="1" applyProtection="1">
      <alignment horizontal="center"/>
    </xf>
    <xf numFmtId="0" fontId="12" fillId="8" borderId="0" xfId="0" applyFont="1" applyFill="1" applyBorder="1" applyAlignment="1" applyProtection="1">
      <alignment horizontal="center"/>
    </xf>
    <xf numFmtId="0" fontId="23" fillId="4" borderId="0" xfId="0" applyFont="1" applyFill="1" applyAlignment="1" applyProtection="1">
      <alignment horizontal="center"/>
    </xf>
    <xf numFmtId="0" fontId="23" fillId="4" borderId="0" xfId="0" applyFont="1" applyFill="1" applyAlignment="1" applyProtection="1">
      <alignment horizontal="left"/>
    </xf>
    <xf numFmtId="0" fontId="26" fillId="12" borderId="5" xfId="0" applyFont="1" applyFill="1" applyBorder="1" applyAlignment="1" applyProtection="1">
      <alignment horizontal="left"/>
      <protection locked="0"/>
    </xf>
    <xf numFmtId="0" fontId="23" fillId="0" borderId="0" xfId="0" applyFont="1" applyFill="1" applyAlignment="1" applyProtection="1">
      <alignment horizontal="left"/>
    </xf>
    <xf numFmtId="0" fontId="19" fillId="4" borderId="0" xfId="0" applyFont="1" applyFill="1" applyAlignment="1" applyProtection="1">
      <alignment horizontal="center" vertical="top" wrapText="1"/>
    </xf>
    <xf numFmtId="0" fontId="12" fillId="4" borderId="0" xfId="0" applyFont="1" applyFill="1" applyAlignment="1" applyProtection="1">
      <alignment horizontal="center"/>
    </xf>
    <xf numFmtId="0" fontId="16" fillId="4" borderId="0" xfId="0" applyFont="1" applyFill="1" applyAlignment="1" applyProtection="1">
      <alignment horizontal="right" textRotation="90"/>
    </xf>
    <xf numFmtId="167" fontId="1" fillId="3" borderId="4" xfId="0" applyNumberFormat="1" applyFont="1" applyFill="1" applyBorder="1" applyAlignment="1" applyProtection="1">
      <alignment horizontal="center"/>
    </xf>
    <xf numFmtId="167" fontId="1" fillId="3" borderId="5" xfId="0" applyNumberFormat="1" applyFont="1" applyFill="1" applyBorder="1" applyAlignment="1" applyProtection="1">
      <alignment horizontal="center"/>
    </xf>
    <xf numFmtId="0" fontId="21" fillId="3" borderId="4" xfId="0" applyFont="1" applyFill="1" applyBorder="1" applyAlignment="1" applyProtection="1">
      <alignment horizontal="center"/>
    </xf>
    <xf numFmtId="166" fontId="21" fillId="3" borderId="5" xfId="0" applyNumberFormat="1" applyFont="1" applyFill="1" applyBorder="1" applyAlignment="1" applyProtection="1">
      <alignment horizontal="center"/>
    </xf>
    <xf numFmtId="0" fontId="5" fillId="7" borderId="5" xfId="0" applyFont="1" applyFill="1" applyBorder="1" applyAlignment="1" applyProtection="1">
      <alignment horizontal="left"/>
      <protection locked="0"/>
    </xf>
    <xf numFmtId="0" fontId="5" fillId="7" borderId="4" xfId="0" applyFont="1" applyFill="1" applyBorder="1" applyAlignment="1" applyProtection="1">
      <alignment horizontal="left"/>
      <protection locked="0"/>
    </xf>
    <xf numFmtId="0" fontId="24" fillId="3" borderId="1" xfId="0" applyFont="1" applyFill="1" applyBorder="1" applyAlignment="1" applyProtection="1">
      <alignment horizontal="left"/>
    </xf>
    <xf numFmtId="0" fontId="20" fillId="7" borderId="4" xfId="0" applyFont="1" applyFill="1" applyBorder="1" applyAlignment="1" applyProtection="1">
      <alignment horizontal="left"/>
      <protection locked="0"/>
    </xf>
    <xf numFmtId="0" fontId="1" fillId="0" borderId="0" xfId="0" applyFont="1" applyFill="1" applyAlignment="1" applyProtection="1">
      <alignment horizontal="left"/>
    </xf>
    <xf numFmtId="0" fontId="24" fillId="3" borderId="15" xfId="0" applyFont="1" applyFill="1" applyBorder="1" applyAlignment="1" applyProtection="1"/>
    <xf numFmtId="0" fontId="24" fillId="3" borderId="5" xfId="0" applyFont="1" applyFill="1" applyBorder="1" applyAlignment="1" applyProtection="1"/>
    <xf numFmtId="0" fontId="24" fillId="3" borderId="14" xfId="0" applyFont="1" applyFill="1" applyBorder="1" applyAlignment="1" applyProtection="1"/>
    <xf numFmtId="0" fontId="24" fillId="3" borderId="1" xfId="0" applyFont="1" applyFill="1" applyBorder="1" applyAlignment="1" applyProtection="1">
      <alignment horizontal="center"/>
    </xf>
    <xf numFmtId="0" fontId="24" fillId="3" borderId="15" xfId="0" applyFont="1" applyFill="1" applyBorder="1" applyAlignment="1" applyProtection="1">
      <alignment horizontal="left"/>
    </xf>
    <xf numFmtId="0" fontId="24" fillId="3" borderId="5" xfId="0" applyFont="1" applyFill="1" applyBorder="1" applyAlignment="1" applyProtection="1">
      <alignment horizontal="left"/>
    </xf>
    <xf numFmtId="0" fontId="24" fillId="3" borderId="14" xfId="0" applyFont="1" applyFill="1" applyBorder="1" applyAlignment="1" applyProtection="1">
      <alignment horizontal="left"/>
    </xf>
    <xf numFmtId="168" fontId="30" fillId="4" borderId="1" xfId="0" applyNumberFormat="1" applyFont="1" applyFill="1" applyBorder="1" applyAlignment="1" applyProtection="1">
      <alignment horizontal="center"/>
    </xf>
    <xf numFmtId="0" fontId="16" fillId="4" borderId="0" xfId="0" applyFont="1" applyFill="1" applyAlignment="1" applyProtection="1">
      <alignment horizontal="center" wrapText="1"/>
    </xf>
    <xf numFmtId="0" fontId="23" fillId="3" borderId="17" xfId="0" applyFont="1" applyFill="1" applyBorder="1" applyAlignment="1" applyProtection="1">
      <alignment horizontal="center"/>
    </xf>
    <xf numFmtId="0" fontId="23" fillId="3" borderId="15" xfId="0" applyFont="1" applyFill="1" applyBorder="1" applyAlignment="1" applyProtection="1">
      <alignment horizontal="center"/>
    </xf>
    <xf numFmtId="0" fontId="23" fillId="3" borderId="5" xfId="0" applyFont="1" applyFill="1" applyBorder="1" applyAlignment="1" applyProtection="1">
      <alignment horizontal="center"/>
    </xf>
    <xf numFmtId="0" fontId="23" fillId="3" borderId="14" xfId="0" applyFont="1" applyFill="1" applyBorder="1" applyAlignment="1" applyProtection="1">
      <alignment horizontal="center"/>
    </xf>
    <xf numFmtId="0" fontId="23" fillId="4" borderId="7" xfId="0" applyFont="1" applyFill="1" applyBorder="1" applyAlignment="1" applyProtection="1">
      <alignment horizontal="left"/>
    </xf>
    <xf numFmtId="0" fontId="23" fillId="4" borderId="0" xfId="0" applyFont="1" applyFill="1" applyAlignment="1" applyProtection="1">
      <alignment horizontal="right"/>
    </xf>
    <xf numFmtId="0" fontId="27" fillId="4" borderId="0" xfId="0" applyFont="1" applyFill="1" applyAlignment="1" applyProtection="1">
      <alignment horizontal="center"/>
    </xf>
    <xf numFmtId="165" fontId="31" fillId="3" borderId="1" xfId="0" applyNumberFormat="1" applyFont="1" applyFill="1" applyBorder="1" applyAlignment="1" applyProtection="1">
      <alignment horizontal="center"/>
    </xf>
    <xf numFmtId="0" fontId="24" fillId="3" borderId="6" xfId="0" applyFont="1" applyFill="1" applyBorder="1" applyAlignment="1" applyProtection="1">
      <alignment horizontal="left"/>
    </xf>
    <xf numFmtId="0" fontId="24" fillId="3" borderId="9" xfId="0" applyFont="1" applyFill="1" applyBorder="1" applyAlignment="1" applyProtection="1">
      <alignment horizontal="left"/>
    </xf>
    <xf numFmtId="165" fontId="31" fillId="3" borderId="15" xfId="0" applyNumberFormat="1" applyFont="1" applyFill="1" applyBorder="1" applyAlignment="1" applyProtection="1">
      <alignment horizontal="center"/>
    </xf>
    <xf numFmtId="165" fontId="31" fillId="3" borderId="5" xfId="0" applyNumberFormat="1" applyFont="1" applyFill="1" applyBorder="1" applyAlignment="1" applyProtection="1">
      <alignment horizontal="center"/>
    </xf>
    <xf numFmtId="165" fontId="31" fillId="3" borderId="14" xfId="0" applyNumberFormat="1" applyFont="1" applyFill="1" applyBorder="1" applyAlignment="1" applyProtection="1">
      <alignment horizontal="center"/>
    </xf>
    <xf numFmtId="0" fontId="24" fillId="3" borderId="17" xfId="0" applyFont="1" applyFill="1" applyBorder="1" applyAlignment="1" applyProtection="1">
      <alignment horizontal="left"/>
    </xf>
    <xf numFmtId="0" fontId="23" fillId="3" borderId="1" xfId="0" applyFont="1" applyFill="1" applyBorder="1" applyAlignment="1" applyProtection="1">
      <alignment horizontal="left"/>
    </xf>
    <xf numFmtId="0" fontId="26" fillId="4" borderId="0" xfId="0" applyFont="1" applyFill="1" applyAlignment="1" applyProtection="1">
      <alignment horizontal="right"/>
    </xf>
    <xf numFmtId="0" fontId="26" fillId="4" borderId="11" xfId="0" applyFont="1" applyFill="1" applyBorder="1" applyAlignment="1" applyProtection="1">
      <alignment horizontal="right"/>
    </xf>
    <xf numFmtId="0" fontId="23" fillId="4" borderId="11" xfId="0" applyFont="1" applyFill="1" applyBorder="1" applyAlignment="1" applyProtection="1">
      <alignment horizontal="right"/>
    </xf>
    <xf numFmtId="0" fontId="24" fillId="0" borderId="1" xfId="0" applyFont="1" applyFill="1" applyBorder="1" applyAlignment="1" applyProtection="1">
      <alignment horizontal="left" wrapText="1"/>
    </xf>
    <xf numFmtId="0" fontId="23" fillId="4" borderId="17" xfId="0" applyFont="1" applyFill="1" applyBorder="1" applyAlignment="1" applyProtection="1">
      <alignment horizontal="left"/>
    </xf>
    <xf numFmtId="0" fontId="23" fillId="0" borderId="17" xfId="0" applyFont="1" applyFill="1" applyBorder="1" applyAlignment="1" applyProtection="1">
      <alignment horizontal="left"/>
    </xf>
    <xf numFmtId="0" fontId="21" fillId="3" borderId="4" xfId="0" applyFont="1" applyFill="1" applyBorder="1" applyAlignment="1" applyProtection="1">
      <alignment horizontal="left"/>
    </xf>
    <xf numFmtId="0" fontId="21" fillId="3" borderId="5" xfId="0" applyFont="1" applyFill="1" applyBorder="1" applyAlignment="1" applyProtection="1">
      <alignment horizontal="left"/>
    </xf>
    <xf numFmtId="0" fontId="23" fillId="4" borderId="1" xfId="0" applyFont="1" applyFill="1" applyBorder="1" applyAlignment="1" applyProtection="1">
      <alignment horizontal="center"/>
    </xf>
    <xf numFmtId="169" fontId="16" fillId="3" borderId="15" xfId="0" applyNumberFormat="1" applyFont="1" applyFill="1" applyBorder="1" applyAlignment="1" applyProtection="1">
      <alignment horizontal="center"/>
    </xf>
    <xf numFmtId="169" fontId="16" fillId="3" borderId="5" xfId="0" applyNumberFormat="1" applyFont="1" applyFill="1" applyBorder="1" applyAlignment="1" applyProtection="1">
      <alignment horizontal="center"/>
    </xf>
    <xf numFmtId="169" fontId="16" fillId="3" borderId="14" xfId="0" applyNumberFormat="1" applyFont="1" applyFill="1" applyBorder="1" applyAlignment="1" applyProtection="1">
      <alignment horizontal="center"/>
    </xf>
    <xf numFmtId="0" fontId="5" fillId="3" borderId="4" xfId="0" applyFont="1" applyFill="1" applyBorder="1" applyAlignment="1" applyProtection="1">
      <alignment horizontal="left" shrinkToFit="1"/>
    </xf>
    <xf numFmtId="0" fontId="23" fillId="3" borderId="4" xfId="0" applyFont="1" applyFill="1" applyBorder="1" applyAlignment="1" applyProtection="1">
      <alignment horizontal="left" shrinkToFit="1"/>
    </xf>
    <xf numFmtId="0" fontId="1" fillId="3" borderId="5" xfId="4" applyNumberFormat="1" applyFont="1" applyFill="1" applyBorder="1" applyAlignment="1" applyProtection="1">
      <alignment horizontal="left" shrinkToFit="1"/>
    </xf>
    <xf numFmtId="0" fontId="24" fillId="0" borderId="1" xfId="0" applyFont="1" applyFill="1" applyBorder="1" applyAlignment="1" applyProtection="1">
      <alignment horizontal="left"/>
    </xf>
    <xf numFmtId="0" fontId="23" fillId="5" borderId="4" xfId="0" applyFont="1" applyFill="1" applyBorder="1" applyAlignment="1" applyProtection="1">
      <alignment horizontal="left"/>
    </xf>
    <xf numFmtId="0" fontId="26" fillId="5" borderId="5" xfId="0" applyFont="1" applyFill="1" applyBorder="1" applyAlignment="1" applyProtection="1">
      <alignment horizontal="left"/>
    </xf>
    <xf numFmtId="0" fontId="24" fillId="3" borderId="15" xfId="0" applyFont="1" applyFill="1" applyBorder="1" applyAlignment="1" applyProtection="1">
      <alignment horizontal="right"/>
    </xf>
    <xf numFmtId="0" fontId="24" fillId="3" borderId="5" xfId="0" applyFont="1" applyFill="1" applyBorder="1" applyAlignment="1" applyProtection="1">
      <alignment horizontal="right"/>
    </xf>
    <xf numFmtId="0" fontId="24" fillId="3" borderId="14" xfId="0" applyFont="1" applyFill="1" applyBorder="1" applyAlignment="1" applyProtection="1">
      <alignment horizontal="right"/>
    </xf>
    <xf numFmtId="0" fontId="1" fillId="4" borderId="0" xfId="0" applyFont="1" applyFill="1" applyAlignment="1" applyProtection="1">
      <alignment horizontal="center"/>
    </xf>
    <xf numFmtId="165" fontId="16" fillId="5" borderId="15" xfId="0" applyNumberFormat="1" applyFont="1" applyFill="1" applyBorder="1" applyAlignment="1" applyProtection="1">
      <alignment horizontal="center"/>
    </xf>
    <xf numFmtId="165" fontId="16" fillId="5" borderId="5" xfId="0" applyNumberFormat="1" applyFont="1" applyFill="1" applyBorder="1" applyAlignment="1" applyProtection="1">
      <alignment horizontal="center"/>
    </xf>
    <xf numFmtId="165" fontId="16" fillId="5" borderId="14" xfId="0" applyNumberFormat="1" applyFont="1" applyFill="1" applyBorder="1" applyAlignment="1" applyProtection="1">
      <alignment horizontal="center"/>
    </xf>
    <xf numFmtId="0" fontId="23" fillId="4" borderId="1" xfId="0" applyFont="1"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26" fillId="4" borderId="0" xfId="0" applyFont="1" applyFill="1" applyAlignment="1" applyProtection="1">
      <alignment horizontal="right" vertical="top"/>
    </xf>
    <xf numFmtId="0" fontId="12" fillId="2" borderId="0" xfId="0" applyFont="1" applyFill="1" applyAlignment="1" applyProtection="1">
      <alignment horizontal="center"/>
    </xf>
    <xf numFmtId="0" fontId="26" fillId="4" borderId="0" xfId="0" applyFont="1" applyFill="1" applyAlignment="1" applyProtection="1">
      <alignment horizontal="left" wrapText="1"/>
    </xf>
    <xf numFmtId="0" fontId="1" fillId="4" borderId="15" xfId="0" applyFont="1" applyFill="1" applyBorder="1" applyAlignment="1" applyProtection="1">
      <alignment horizontal="center" vertical="center"/>
    </xf>
    <xf numFmtId="0" fontId="1" fillId="4" borderId="5" xfId="0" applyFont="1" applyFill="1" applyBorder="1" applyAlignment="1" applyProtection="1">
      <alignment horizontal="center" vertical="center"/>
    </xf>
    <xf numFmtId="0" fontId="1" fillId="4" borderId="14" xfId="0" applyFont="1" applyFill="1" applyBorder="1" applyAlignment="1" applyProtection="1">
      <alignment horizontal="center" vertical="center"/>
    </xf>
    <xf numFmtId="0" fontId="23" fillId="5" borderId="1" xfId="0" applyFont="1" applyFill="1" applyBorder="1" applyAlignment="1" applyProtection="1">
      <alignment horizontal="left"/>
    </xf>
    <xf numFmtId="165" fontId="16" fillId="3" borderId="1" xfId="0" applyNumberFormat="1" applyFont="1" applyFill="1" applyBorder="1" applyAlignment="1" applyProtection="1">
      <alignment horizontal="center"/>
    </xf>
    <xf numFmtId="165" fontId="16" fillId="5" borderId="1" xfId="0" applyNumberFormat="1" applyFont="1" applyFill="1" applyBorder="1" applyAlignment="1" applyProtection="1">
      <alignment horizontal="center"/>
    </xf>
    <xf numFmtId="0" fontId="25" fillId="3" borderId="1" xfId="0" applyFont="1" applyFill="1" applyBorder="1" applyAlignment="1" applyProtection="1">
      <alignment horizontal="left"/>
    </xf>
    <xf numFmtId="168" fontId="25" fillId="4" borderId="1" xfId="1" applyNumberFormat="1" applyFont="1" applyFill="1" applyBorder="1" applyAlignment="1" applyProtection="1">
      <alignment horizontal="center"/>
    </xf>
    <xf numFmtId="165" fontId="29" fillId="3" borderId="1" xfId="0" applyNumberFormat="1" applyFont="1" applyFill="1" applyBorder="1" applyAlignment="1" applyProtection="1">
      <alignment horizontal="center"/>
    </xf>
    <xf numFmtId="169" fontId="16" fillId="3" borderId="1" xfId="0" applyNumberFormat="1" applyFont="1" applyFill="1" applyBorder="1" applyAlignment="1" applyProtection="1">
      <alignment horizontal="right"/>
    </xf>
    <xf numFmtId="0" fontId="23" fillId="5" borderId="1" xfId="0" applyFont="1" applyFill="1" applyBorder="1" applyAlignment="1" applyProtection="1">
      <alignment horizontal="center"/>
    </xf>
    <xf numFmtId="0" fontId="23" fillId="5" borderId="17" xfId="0" applyFont="1" applyFill="1" applyBorder="1" applyAlignment="1" applyProtection="1">
      <alignment horizontal="center"/>
    </xf>
    <xf numFmtId="0" fontId="16" fillId="0" borderId="17" xfId="0" applyFont="1" applyFill="1" applyBorder="1" applyAlignment="1" applyProtection="1">
      <alignment horizontal="left"/>
    </xf>
    <xf numFmtId="0" fontId="16" fillId="0" borderId="12" xfId="0" applyFont="1" applyFill="1" applyBorder="1" applyAlignment="1" applyProtection="1">
      <alignment horizontal="left"/>
    </xf>
    <xf numFmtId="0" fontId="23" fillId="5" borderId="15" xfId="0" applyFont="1" applyFill="1" applyBorder="1" applyAlignment="1" applyProtection="1">
      <alignment horizontal="center"/>
    </xf>
    <xf numFmtId="0" fontId="23" fillId="5" borderId="5" xfId="0" applyFont="1" applyFill="1" applyBorder="1" applyAlignment="1" applyProtection="1">
      <alignment horizontal="center"/>
    </xf>
    <xf numFmtId="0" fontId="23" fillId="5" borderId="14" xfId="0" applyFont="1" applyFill="1" applyBorder="1" applyAlignment="1" applyProtection="1">
      <alignment horizontal="center"/>
    </xf>
    <xf numFmtId="0" fontId="24" fillId="3" borderId="1" xfId="0" applyFont="1" applyFill="1" applyBorder="1" applyAlignment="1" applyProtection="1">
      <alignment horizontal="left" wrapText="1"/>
    </xf>
    <xf numFmtId="0" fontId="24" fillId="3" borderId="6" xfId="0" applyFont="1" applyFill="1" applyBorder="1" applyAlignment="1" applyProtection="1">
      <alignment horizontal="center"/>
    </xf>
    <xf numFmtId="0" fontId="24" fillId="3" borderId="9" xfId="0" applyFont="1" applyFill="1" applyBorder="1" applyAlignment="1" applyProtection="1">
      <alignment horizontal="center"/>
    </xf>
    <xf numFmtId="0" fontId="19" fillId="4" borderId="0" xfId="0" applyFont="1" applyFill="1" applyAlignment="1" applyProtection="1">
      <alignment horizontal="center" wrapText="1"/>
    </xf>
    <xf numFmtId="0" fontId="1" fillId="5" borderId="4" xfId="0" applyFont="1" applyFill="1" applyBorder="1" applyAlignment="1" applyProtection="1">
      <alignment horizontal="center"/>
    </xf>
    <xf numFmtId="0" fontId="1" fillId="5" borderId="5" xfId="0" applyFont="1" applyFill="1" applyBorder="1" applyAlignment="1" applyProtection="1">
      <alignment horizontal="center"/>
    </xf>
    <xf numFmtId="167" fontId="1" fillId="5" borderId="4" xfId="0" applyNumberFormat="1" applyFont="1" applyFill="1" applyBorder="1" applyAlignment="1" applyProtection="1">
      <alignment horizontal="center"/>
    </xf>
    <xf numFmtId="167" fontId="1" fillId="5" borderId="5" xfId="0" applyNumberFormat="1" applyFont="1" applyFill="1" applyBorder="1" applyAlignment="1" applyProtection="1">
      <alignment horizontal="center"/>
    </xf>
    <xf numFmtId="0" fontId="25" fillId="3" borderId="7" xfId="0" applyFont="1" applyFill="1" applyBorder="1" applyAlignment="1" applyProtection="1">
      <alignment horizontal="center"/>
    </xf>
    <xf numFmtId="0" fontId="12" fillId="5" borderId="4" xfId="0" applyFont="1" applyFill="1" applyBorder="1" applyAlignment="1" applyProtection="1">
      <alignment horizontal="left" shrinkToFit="1"/>
    </xf>
    <xf numFmtId="0" fontId="6" fillId="5" borderId="5" xfId="0" applyFont="1" applyFill="1" applyBorder="1" applyAlignment="1" applyProtection="1">
      <alignment horizontal="left" shrinkToFit="1"/>
    </xf>
    <xf numFmtId="0" fontId="18" fillId="0" borderId="31" xfId="0" applyFont="1" applyBorder="1" applyAlignment="1" applyProtection="1">
      <alignment horizontal="center" wrapText="1"/>
    </xf>
    <xf numFmtId="0" fontId="18" fillId="0" borderId="5" xfId="0" applyFont="1" applyBorder="1" applyAlignment="1" applyProtection="1">
      <alignment horizontal="center" wrapText="1"/>
    </xf>
    <xf numFmtId="0" fontId="18" fillId="0" borderId="14" xfId="0" applyFont="1" applyBorder="1" applyAlignment="1" applyProtection="1">
      <alignment horizontal="center" wrapText="1"/>
    </xf>
    <xf numFmtId="0" fontId="18" fillId="3" borderId="15" xfId="0" applyFont="1" applyFill="1" applyBorder="1" applyAlignment="1" applyProtection="1">
      <alignment horizontal="left" wrapText="1" shrinkToFit="1"/>
    </xf>
    <xf numFmtId="0" fontId="18" fillId="3" borderId="5" xfId="0" applyFont="1" applyFill="1" applyBorder="1" applyAlignment="1" applyProtection="1">
      <alignment horizontal="left" wrapText="1" shrinkToFit="1"/>
    </xf>
    <xf numFmtId="0" fontId="18" fillId="3" borderId="32" xfId="0" applyFont="1" applyFill="1" applyBorder="1" applyAlignment="1" applyProtection="1">
      <alignment horizontal="left" wrapText="1" shrinkToFit="1"/>
    </xf>
    <xf numFmtId="0" fontId="19" fillId="0" borderId="26" xfId="0" applyFont="1" applyBorder="1" applyAlignment="1" applyProtection="1">
      <alignment horizontal="center" vertical="center" wrapText="1"/>
    </xf>
    <xf numFmtId="0" fontId="19" fillId="0" borderId="27" xfId="0" applyFont="1" applyBorder="1" applyAlignment="1" applyProtection="1">
      <alignment horizontal="center" vertical="center" wrapText="1"/>
    </xf>
    <xf numFmtId="0" fontId="19" fillId="0" borderId="28" xfId="0" applyFont="1" applyBorder="1" applyAlignment="1" applyProtection="1">
      <alignment horizontal="center" vertical="center" wrapText="1"/>
    </xf>
    <xf numFmtId="0" fontId="18" fillId="3" borderId="5" xfId="0" applyFont="1" applyFill="1" applyBorder="1" applyAlignment="1" applyProtection="1">
      <alignment horizontal="left" wrapText="1"/>
    </xf>
    <xf numFmtId="0" fontId="18" fillId="3" borderId="32" xfId="0" applyFont="1" applyFill="1" applyBorder="1" applyAlignment="1" applyProtection="1">
      <alignment horizontal="left" wrapText="1"/>
    </xf>
    <xf numFmtId="0" fontId="17" fillId="10" borderId="15" xfId="3" applyFont="1" applyFill="1" applyBorder="1" applyAlignment="1" applyProtection="1">
      <alignment horizontal="left" vertical="top" wrapText="1"/>
    </xf>
    <xf numFmtId="0" fontId="17" fillId="10" borderId="5" xfId="3" applyFont="1" applyFill="1" applyBorder="1" applyAlignment="1" applyProtection="1">
      <alignment horizontal="left" vertical="top" wrapText="1"/>
    </xf>
    <xf numFmtId="0" fontId="17" fillId="10" borderId="5" xfId="3" applyFont="1" applyFill="1" applyBorder="1" applyAlignment="1" applyProtection="1">
      <alignment horizontal="right" vertical="top" wrapText="1"/>
    </xf>
    <xf numFmtId="14" fontId="18" fillId="3" borderId="15" xfId="0" applyNumberFormat="1" applyFont="1" applyFill="1" applyBorder="1" applyAlignment="1" applyProtection="1">
      <alignment horizontal="left" wrapText="1"/>
    </xf>
    <xf numFmtId="14" fontId="18" fillId="3" borderId="5" xfId="0" applyNumberFormat="1" applyFont="1" applyFill="1" applyBorder="1" applyAlignment="1" applyProtection="1">
      <alignment horizontal="left" wrapText="1"/>
    </xf>
    <xf numFmtId="14" fontId="18" fillId="3" borderId="32" xfId="0" applyNumberFormat="1" applyFont="1" applyFill="1" applyBorder="1" applyAlignment="1" applyProtection="1">
      <alignment horizontal="left" wrapText="1"/>
    </xf>
    <xf numFmtId="0" fontId="18" fillId="0" borderId="23" xfId="0" applyFont="1" applyBorder="1" applyAlignment="1" applyProtection="1">
      <alignment horizontal="center" wrapText="1"/>
    </xf>
    <xf numFmtId="0" fontId="18" fillId="0" borderId="24" xfId="0" applyFont="1" applyBorder="1" applyAlignment="1" applyProtection="1">
      <alignment horizontal="center" wrapText="1"/>
    </xf>
    <xf numFmtId="14" fontId="18" fillId="3" borderId="49" xfId="0" applyNumberFormat="1" applyFont="1" applyFill="1" applyBorder="1" applyAlignment="1" applyProtection="1">
      <alignment horizontal="left" wrapText="1"/>
    </xf>
    <xf numFmtId="14" fontId="18" fillId="3" borderId="41" xfId="0" applyNumberFormat="1" applyFont="1" applyFill="1" applyBorder="1" applyAlignment="1" applyProtection="1">
      <alignment horizontal="left" wrapText="1"/>
    </xf>
    <xf numFmtId="14" fontId="18" fillId="3" borderId="46" xfId="0" applyNumberFormat="1" applyFont="1" applyFill="1" applyBorder="1" applyAlignment="1" applyProtection="1">
      <alignment horizontal="left" wrapText="1"/>
    </xf>
    <xf numFmtId="0" fontId="19" fillId="0" borderId="0" xfId="3" applyFont="1" applyBorder="1" applyAlignment="1" applyProtection="1">
      <alignment horizontal="left" wrapText="1"/>
    </xf>
    <xf numFmtId="0" fontId="17" fillId="11" borderId="15" xfId="3" applyFont="1" applyFill="1" applyBorder="1" applyAlignment="1" applyProtection="1">
      <alignment horizontal="left" wrapText="1"/>
    </xf>
    <xf numFmtId="0" fontId="17" fillId="11" borderId="5" xfId="3" applyFont="1" applyFill="1" applyBorder="1" applyAlignment="1" applyProtection="1">
      <alignment horizontal="left" wrapText="1"/>
    </xf>
    <xf numFmtId="0" fontId="17" fillId="11" borderId="5" xfId="3" applyFont="1" applyFill="1" applyBorder="1" applyAlignment="1" applyProtection="1">
      <alignment horizontal="right" wrapText="1"/>
    </xf>
    <xf numFmtId="0" fontId="18" fillId="0" borderId="21" xfId="0" applyFont="1" applyBorder="1" applyAlignment="1" applyProtection="1">
      <alignment horizontal="center" wrapText="1"/>
    </xf>
    <xf numFmtId="0" fontId="18" fillId="0" borderId="1" xfId="0" applyFont="1" applyBorder="1" applyAlignment="1" applyProtection="1">
      <alignment horizontal="center" wrapText="1"/>
    </xf>
    <xf numFmtId="14" fontId="18" fillId="3" borderId="33" xfId="0" applyNumberFormat="1" applyFont="1" applyFill="1" applyBorder="1" applyAlignment="1" applyProtection="1">
      <alignment horizontal="left" wrapText="1"/>
    </xf>
    <xf numFmtId="14" fontId="18" fillId="3" borderId="34" xfId="0" applyNumberFormat="1" applyFont="1" applyFill="1" applyBorder="1" applyAlignment="1" applyProtection="1">
      <alignment horizontal="left" wrapText="1"/>
    </xf>
    <xf numFmtId="14" fontId="18" fillId="3" borderId="35" xfId="0" applyNumberFormat="1" applyFont="1" applyFill="1" applyBorder="1" applyAlignment="1" applyProtection="1">
      <alignment horizontal="left" wrapText="1"/>
    </xf>
    <xf numFmtId="0" fontId="19" fillId="0" borderId="0" xfId="3" applyFont="1" applyAlignment="1" applyProtection="1">
      <alignment horizontal="left" vertical="center" wrapText="1"/>
    </xf>
    <xf numFmtId="0" fontId="17" fillId="11" borderId="15" xfId="3" applyFont="1" applyFill="1" applyBorder="1" applyAlignment="1" applyProtection="1">
      <alignment horizontal="left" wrapText="1"/>
      <protection locked="0"/>
    </xf>
    <xf numFmtId="0" fontId="17" fillId="11" borderId="5" xfId="3" applyFont="1" applyFill="1" applyBorder="1" applyAlignment="1" applyProtection="1">
      <alignment horizontal="left" wrapText="1"/>
      <protection locked="0"/>
    </xf>
    <xf numFmtId="0" fontId="17" fillId="11" borderId="5" xfId="3" applyFont="1" applyFill="1" applyBorder="1" applyAlignment="1" applyProtection="1">
      <alignment horizontal="right" wrapText="1"/>
      <protection locked="0"/>
    </xf>
    <xf numFmtId="0" fontId="18" fillId="0" borderId="37" xfId="0" applyFont="1" applyBorder="1" applyAlignment="1" applyProtection="1">
      <alignment horizontal="center"/>
    </xf>
    <xf numFmtId="0" fontId="18" fillId="0" borderId="17" xfId="0" applyFont="1" applyBorder="1" applyAlignment="1" applyProtection="1">
      <alignment horizontal="center"/>
    </xf>
    <xf numFmtId="0" fontId="18" fillId="3" borderId="12" xfId="0" applyFont="1" applyFill="1" applyBorder="1" applyAlignment="1" applyProtection="1">
      <alignment horizontal="left" shrinkToFit="1"/>
    </xf>
    <xf numFmtId="0" fontId="18" fillId="3" borderId="30" xfId="0" applyFont="1" applyFill="1" applyBorder="1" applyAlignment="1" applyProtection="1">
      <alignment horizontal="left" shrinkToFit="1"/>
    </xf>
    <xf numFmtId="0" fontId="18" fillId="0" borderId="18" xfId="0" applyFont="1" applyBorder="1" applyAlignment="1" applyProtection="1">
      <alignment horizontal="center"/>
    </xf>
    <xf numFmtId="0" fontId="18" fillId="0" borderId="19" xfId="0" applyFont="1" applyBorder="1" applyAlignment="1" applyProtection="1">
      <alignment horizontal="center"/>
    </xf>
    <xf numFmtId="0" fontId="18" fillId="3" borderId="19" xfId="0" applyFont="1" applyFill="1" applyBorder="1" applyAlignment="1" applyProtection="1">
      <alignment horizontal="left"/>
    </xf>
    <xf numFmtId="0" fontId="18" fillId="3" borderId="20" xfId="0" applyFont="1" applyFill="1" applyBorder="1" applyAlignment="1" applyProtection="1">
      <alignment horizontal="left"/>
    </xf>
    <xf numFmtId="0" fontId="18" fillId="0" borderId="21" xfId="0" applyFont="1" applyBorder="1" applyAlignment="1" applyProtection="1">
      <alignment horizontal="center"/>
    </xf>
    <xf numFmtId="0" fontId="18" fillId="0" borderId="1" xfId="0" applyFont="1" applyBorder="1" applyAlignment="1" applyProtection="1">
      <alignment horizontal="center"/>
    </xf>
    <xf numFmtId="14" fontId="18" fillId="3" borderId="1" xfId="0" applyNumberFormat="1" applyFont="1" applyFill="1" applyBorder="1" applyAlignment="1" applyProtection="1">
      <alignment horizontal="left"/>
    </xf>
    <xf numFmtId="14" fontId="18" fillId="3" borderId="22" xfId="0" applyNumberFormat="1" applyFont="1" applyFill="1" applyBorder="1" applyAlignment="1" applyProtection="1">
      <alignment horizontal="left"/>
    </xf>
    <xf numFmtId="0" fontId="18" fillId="0" borderId="23" xfId="0" applyFont="1" applyBorder="1" applyAlignment="1" applyProtection="1">
      <alignment horizontal="center"/>
    </xf>
    <xf numFmtId="0" fontId="18" fillId="0" borderId="24" xfId="0" applyFont="1" applyBorder="1" applyAlignment="1" applyProtection="1">
      <alignment horizontal="center"/>
    </xf>
    <xf numFmtId="14" fontId="18" fillId="3" borderId="24" xfId="0" applyNumberFormat="1" applyFont="1" applyFill="1" applyBorder="1" applyAlignment="1" applyProtection="1">
      <alignment horizontal="left"/>
    </xf>
    <xf numFmtId="14" fontId="18" fillId="3" borderId="25" xfId="0" applyNumberFormat="1" applyFont="1" applyFill="1" applyBorder="1" applyAlignment="1" applyProtection="1">
      <alignment horizontal="left"/>
    </xf>
    <xf numFmtId="0" fontId="19" fillId="3" borderId="26" xfId="0" applyFont="1" applyFill="1" applyBorder="1" applyAlignment="1" applyProtection="1">
      <alignment horizontal="left" vertical="center"/>
    </xf>
    <xf numFmtId="0" fontId="19" fillId="3" borderId="27" xfId="0" applyFont="1" applyFill="1" applyBorder="1" applyAlignment="1" applyProtection="1">
      <alignment horizontal="left" vertical="center"/>
    </xf>
    <xf numFmtId="0" fontId="18" fillId="0" borderId="31" xfId="0" applyFont="1" applyBorder="1" applyAlignment="1" applyProtection="1">
      <alignment horizontal="center"/>
    </xf>
    <xf numFmtId="0" fontId="18" fillId="0" borderId="5" xfId="0" applyFont="1" applyBorder="1" applyAlignment="1" applyProtection="1">
      <alignment horizontal="center"/>
    </xf>
    <xf numFmtId="0" fontId="18" fillId="0" borderId="14" xfId="0" applyFont="1" applyBorder="1" applyAlignment="1" applyProtection="1">
      <alignment horizontal="center"/>
    </xf>
    <xf numFmtId="0" fontId="18" fillId="0" borderId="47" xfId="0" applyFont="1" applyBorder="1" applyAlignment="1" applyProtection="1">
      <alignment horizontal="center"/>
    </xf>
    <xf numFmtId="0" fontId="18" fillId="0" borderId="34" xfId="0" applyFont="1" applyBorder="1" applyAlignment="1" applyProtection="1">
      <alignment horizontal="center"/>
    </xf>
    <xf numFmtId="0" fontId="18" fillId="0" borderId="48" xfId="0" applyFont="1" applyBorder="1" applyAlignment="1" applyProtection="1">
      <alignment horizontal="center"/>
    </xf>
    <xf numFmtId="0" fontId="18" fillId="3" borderId="15" xfId="0" applyFont="1" applyFill="1" applyBorder="1" applyAlignment="1" applyProtection="1">
      <alignment horizontal="left" wrapText="1"/>
    </xf>
    <xf numFmtId="0" fontId="19" fillId="0" borderId="0" xfId="0" applyFont="1" applyBorder="1" applyAlignment="1" applyProtection="1">
      <alignment horizontal="left"/>
    </xf>
    <xf numFmtId="14" fontId="18" fillId="3" borderId="15" xfId="0" applyNumberFormat="1" applyFont="1" applyFill="1" applyBorder="1" applyAlignment="1" applyProtection="1">
      <alignment horizontal="left"/>
    </xf>
    <xf numFmtId="14" fontId="18" fillId="3" borderId="5" xfId="0" applyNumberFormat="1" applyFont="1" applyFill="1" applyBorder="1" applyAlignment="1" applyProtection="1">
      <alignment horizontal="left"/>
    </xf>
    <xf numFmtId="14" fontId="18" fillId="3" borderId="32" xfId="0" applyNumberFormat="1" applyFont="1" applyFill="1" applyBorder="1" applyAlignment="1" applyProtection="1">
      <alignment horizontal="left"/>
    </xf>
    <xf numFmtId="14" fontId="18" fillId="3" borderId="33" xfId="0" applyNumberFormat="1" applyFont="1" applyFill="1" applyBorder="1" applyAlignment="1" applyProtection="1">
      <alignment horizontal="left"/>
    </xf>
    <xf numFmtId="14" fontId="18" fillId="3" borderId="34" xfId="0" applyNumberFormat="1" applyFont="1" applyFill="1" applyBorder="1" applyAlignment="1" applyProtection="1">
      <alignment horizontal="left"/>
    </xf>
    <xf numFmtId="14" fontId="18" fillId="3" borderId="35" xfId="0" applyNumberFormat="1" applyFont="1" applyFill="1" applyBorder="1" applyAlignment="1" applyProtection="1">
      <alignment horizontal="left"/>
    </xf>
    <xf numFmtId="0" fontId="19" fillId="3" borderId="26" xfId="0" applyFont="1" applyFill="1" applyBorder="1" applyAlignment="1" applyProtection="1">
      <alignment horizontal="center" vertical="center"/>
    </xf>
    <xf numFmtId="0" fontId="19" fillId="3" borderId="27" xfId="0" applyFont="1" applyFill="1" applyBorder="1" applyAlignment="1" applyProtection="1">
      <alignment horizontal="center" vertical="center"/>
    </xf>
    <xf numFmtId="0" fontId="19" fillId="0" borderId="0" xfId="0" applyFont="1" applyAlignment="1" applyProtection="1">
      <alignment horizontal="left"/>
    </xf>
    <xf numFmtId="0" fontId="18" fillId="3" borderId="15" xfId="0" applyFont="1" applyFill="1" applyBorder="1" applyAlignment="1" applyProtection="1">
      <alignment horizontal="left" shrinkToFit="1"/>
    </xf>
    <xf numFmtId="0" fontId="18" fillId="3" borderId="5" xfId="0" applyFont="1" applyFill="1" applyBorder="1" applyAlignment="1" applyProtection="1">
      <alignment horizontal="left" shrinkToFit="1"/>
    </xf>
    <xf numFmtId="0" fontId="18" fillId="3" borderId="32" xfId="0" applyFont="1" applyFill="1" applyBorder="1" applyAlignment="1" applyProtection="1">
      <alignment horizontal="left" shrinkToFit="1"/>
    </xf>
    <xf numFmtId="0" fontId="19" fillId="0" borderId="29"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19" fillId="0" borderId="30" xfId="0" applyFont="1" applyBorder="1" applyAlignment="1" applyProtection="1">
      <alignment horizontal="center" vertical="center" wrapText="1"/>
    </xf>
    <xf numFmtId="0" fontId="18" fillId="3" borderId="12" xfId="0" applyFont="1" applyFill="1" applyBorder="1" applyAlignment="1" applyProtection="1">
      <alignment horizontal="left"/>
    </xf>
    <xf numFmtId="0" fontId="18" fillId="3" borderId="4" xfId="0" applyFont="1" applyFill="1" applyBorder="1" applyAlignment="1" applyProtection="1">
      <alignment horizontal="left"/>
    </xf>
    <xf numFmtId="0" fontId="18" fillId="3" borderId="30" xfId="0" applyFont="1" applyFill="1" applyBorder="1" applyAlignment="1" applyProtection="1">
      <alignment horizontal="left"/>
    </xf>
    <xf numFmtId="0" fontId="37" fillId="0" borderId="0" xfId="0" applyFont="1" applyAlignment="1" applyProtection="1">
      <alignment horizontal="center"/>
    </xf>
    <xf numFmtId="0" fontId="17" fillId="0" borderId="27" xfId="0" applyFont="1" applyBorder="1" applyAlignment="1" applyProtection="1">
      <alignment horizontal="center"/>
    </xf>
    <xf numFmtId="0" fontId="1" fillId="0" borderId="4" xfId="0" applyFont="1" applyBorder="1" applyAlignment="1" applyProtection="1">
      <alignment horizontal="center"/>
      <protection locked="0"/>
    </xf>
    <xf numFmtId="0" fontId="19" fillId="0" borderId="18" xfId="0" applyFont="1" applyBorder="1" applyAlignment="1" applyProtection="1">
      <alignment horizontal="center" vertical="center" wrapText="1"/>
    </xf>
    <xf numFmtId="0" fontId="19" fillId="0" borderId="19" xfId="0" applyFont="1" applyBorder="1" applyAlignment="1" applyProtection="1">
      <alignment horizontal="center" vertical="center" wrapText="1"/>
    </xf>
    <xf numFmtId="0" fontId="19" fillId="0" borderId="20" xfId="0" applyFont="1" applyBorder="1" applyAlignment="1" applyProtection="1">
      <alignment horizontal="center" vertical="center" wrapText="1"/>
    </xf>
    <xf numFmtId="0" fontId="1" fillId="3" borderId="15" xfId="0" applyFont="1" applyFill="1" applyBorder="1" applyAlignment="1" applyProtection="1">
      <alignment horizontal="left"/>
    </xf>
    <xf numFmtId="0" fontId="1" fillId="3" borderId="32" xfId="0" applyFont="1" applyFill="1" applyBorder="1" applyAlignment="1" applyProtection="1">
      <alignment horizontal="left"/>
    </xf>
    <xf numFmtId="0" fontId="1" fillId="3" borderId="1" xfId="0" applyFont="1" applyFill="1" applyBorder="1" applyAlignment="1" applyProtection="1">
      <alignment horizontal="left" shrinkToFit="1"/>
    </xf>
    <xf numFmtId="0" fontId="1" fillId="3" borderId="22" xfId="0" applyFont="1" applyFill="1" applyBorder="1" applyAlignment="1" applyProtection="1">
      <alignment horizontal="left" shrinkToFit="1"/>
    </xf>
    <xf numFmtId="14" fontId="1" fillId="3" borderId="1" xfId="0" applyNumberFormat="1" applyFont="1" applyFill="1" applyBorder="1" applyAlignment="1" applyProtection="1">
      <alignment horizontal="left" wrapText="1"/>
    </xf>
    <xf numFmtId="0" fontId="1" fillId="3" borderId="22" xfId="0" applyFont="1" applyFill="1" applyBorder="1" applyAlignment="1" applyProtection="1">
      <alignment horizontal="left" wrapText="1"/>
    </xf>
    <xf numFmtId="14" fontId="1" fillId="3" borderId="1" xfId="0" applyNumberFormat="1" applyFont="1" applyFill="1" applyBorder="1" applyAlignment="1" applyProtection="1">
      <alignment horizontal="left"/>
    </xf>
    <xf numFmtId="0" fontId="1" fillId="3" borderId="22" xfId="0" applyFont="1" applyFill="1" applyBorder="1" applyAlignment="1" applyProtection="1">
      <alignment horizontal="left"/>
    </xf>
    <xf numFmtId="0" fontId="37" fillId="0" borderId="0" xfId="0" applyFont="1" applyAlignment="1" applyProtection="1">
      <alignment horizontal="center" wrapText="1"/>
    </xf>
  </cellXfs>
  <cellStyles count="7">
    <cellStyle name="Komma" xfId="4" builtinId="3"/>
    <cellStyle name="Link" xfId="2" builtinId="8"/>
    <cellStyle name="Standard" xfId="0" builtinId="0"/>
    <cellStyle name="Standard 2" xfId="5" xr:uid="{F6FAECEE-F63D-43D6-82C7-44ED7FC82C60}"/>
    <cellStyle name="Standard 3" xfId="3" xr:uid="{7A5A0400-BD4E-4523-A51B-F165A2B353C3}"/>
    <cellStyle name="Standard 4" xfId="6" xr:uid="{4456110A-F2A1-4EFC-BC48-3BF93917918C}"/>
    <cellStyle name="Währung" xfId="1" builtinId="4"/>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33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fmlaLink="$AD$10" lockText="1" noThreeD="1"/>
</file>

<file path=xl/ctrlProps/ctrlProp10.xml><?xml version="1.0" encoding="utf-8"?>
<formControlPr xmlns="http://schemas.microsoft.com/office/spreadsheetml/2009/9/main" objectType="CheckBox" fmlaLink="$M$54" lockText="1" noThreeD="1"/>
</file>

<file path=xl/ctrlProps/ctrlProp11.xml><?xml version="1.0" encoding="utf-8"?>
<formControlPr xmlns="http://schemas.microsoft.com/office/spreadsheetml/2009/9/main" objectType="CheckBox" fmlaLink="$AA$52" lockText="1" noThreeD="1"/>
</file>

<file path=xl/ctrlProps/ctrlProp2.xml><?xml version="1.0" encoding="utf-8"?>
<formControlPr xmlns="http://schemas.microsoft.com/office/spreadsheetml/2009/9/main" objectType="CheckBox" fmlaLink="$AD$11" lockText="1" noThreeD="1"/>
</file>

<file path=xl/ctrlProps/ctrlProp3.xml><?xml version="1.0" encoding="utf-8"?>
<formControlPr xmlns="http://schemas.microsoft.com/office/spreadsheetml/2009/9/main" objectType="CheckBox" fmlaLink="$M$50" lockText="1" noThreeD="1"/>
</file>

<file path=xl/ctrlProps/ctrlProp4.xml><?xml version="1.0" encoding="utf-8"?>
<formControlPr xmlns="http://schemas.microsoft.com/office/spreadsheetml/2009/9/main" objectType="CheckBox" fmlaLink="$AA$55" lockText="1" noThreeD="1"/>
</file>

<file path=xl/ctrlProps/ctrlProp5.xml><?xml version="1.0" encoding="utf-8"?>
<formControlPr xmlns="http://schemas.microsoft.com/office/spreadsheetml/2009/9/main" objectType="CheckBox" fmlaLink="$AA$51" lockText="1" noThreeD="1"/>
</file>

<file path=xl/ctrlProps/ctrlProp6.xml><?xml version="1.0" encoding="utf-8"?>
<formControlPr xmlns="http://schemas.microsoft.com/office/spreadsheetml/2009/9/main" objectType="CheckBox" fmlaLink="$AA$50" lockText="1" noThreeD="1"/>
</file>

<file path=xl/ctrlProps/ctrlProp7.xml><?xml version="1.0" encoding="utf-8"?>
<formControlPr xmlns="http://schemas.microsoft.com/office/spreadsheetml/2009/9/main" objectType="CheckBox" fmlaLink="$AA$54" lockText="1" noThreeD="1"/>
</file>

<file path=xl/ctrlProps/ctrlProp8.xml><?xml version="1.0" encoding="utf-8"?>
<formControlPr xmlns="http://schemas.microsoft.com/office/spreadsheetml/2009/9/main" objectType="CheckBox" fmlaLink="$AA$53" lockText="1" noThreeD="1"/>
</file>

<file path=xl/ctrlProps/ctrlProp9.xml><?xml version="1.0" encoding="utf-8"?>
<formControlPr xmlns="http://schemas.microsoft.com/office/spreadsheetml/2009/9/main" objectType="CheckBox" fmlaLink="$M$5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7</xdr:col>
      <xdr:colOff>323850</xdr:colOff>
      <xdr:row>2</xdr:row>
      <xdr:rowOff>95249</xdr:rowOff>
    </xdr:from>
    <xdr:to>
      <xdr:col>10</xdr:col>
      <xdr:colOff>457200</xdr:colOff>
      <xdr:row>7</xdr:row>
      <xdr:rowOff>38099</xdr:rowOff>
    </xdr:to>
    <xdr:pic>
      <xdr:nvPicPr>
        <xdr:cNvPr id="2" name="Bild 1" descr="C:\DPSG\Pictures\DPSG Logos\logo landesstelle.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96200" y="533399"/>
          <a:ext cx="1657350" cy="9429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2</xdr:row>
      <xdr:rowOff>104774</xdr:rowOff>
    </xdr:from>
    <xdr:to>
      <xdr:col>8</xdr:col>
      <xdr:colOff>971550</xdr:colOff>
      <xdr:row>6</xdr:row>
      <xdr:rowOff>172274</xdr:rowOff>
    </xdr:to>
    <xdr:pic>
      <xdr:nvPicPr>
        <xdr:cNvPr id="2" name="Bild 1" descr="C:\DPSG\Pictures\DPSG Logos\logo landesstelle.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67625" y="581024"/>
          <a:ext cx="1581150" cy="8676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0</xdr:colOff>
          <xdr:row>8</xdr:row>
          <xdr:rowOff>38100</xdr:rowOff>
        </xdr:from>
        <xdr:to>
          <xdr:col>30</xdr:col>
          <xdr:colOff>219075</xdr:colOff>
          <xdr:row>10</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xdr:row>
          <xdr:rowOff>161925</xdr:rowOff>
        </xdr:from>
        <xdr:to>
          <xdr:col>31</xdr:col>
          <xdr:colOff>0</xdr:colOff>
          <xdr:row>11</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0</xdr:rowOff>
        </xdr:from>
        <xdr:to>
          <xdr:col>13</xdr:col>
          <xdr:colOff>0</xdr:colOff>
          <xdr:row>50</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54</xdr:row>
          <xdr:rowOff>0</xdr:rowOff>
        </xdr:from>
        <xdr:to>
          <xdr:col>27</xdr:col>
          <xdr:colOff>0</xdr:colOff>
          <xdr:row>55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50</xdr:row>
          <xdr:rowOff>0</xdr:rowOff>
        </xdr:from>
        <xdr:to>
          <xdr:col>27</xdr:col>
          <xdr:colOff>0</xdr:colOff>
          <xdr:row>51</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49</xdr:row>
          <xdr:rowOff>0</xdr:rowOff>
        </xdr:from>
        <xdr:to>
          <xdr:col>27</xdr:col>
          <xdr:colOff>0</xdr:colOff>
          <xdr:row>50</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53</xdr:row>
          <xdr:rowOff>0</xdr:rowOff>
        </xdr:from>
        <xdr:to>
          <xdr:col>27</xdr:col>
          <xdr:colOff>0</xdr:colOff>
          <xdr:row>54</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3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52</xdr:row>
          <xdr:rowOff>0</xdr:rowOff>
        </xdr:from>
        <xdr:to>
          <xdr:col>27</xdr:col>
          <xdr:colOff>0</xdr:colOff>
          <xdr:row>53</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3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0</xdr:rowOff>
        </xdr:from>
        <xdr:to>
          <xdr:col>12</xdr:col>
          <xdr:colOff>209550</xdr:colOff>
          <xdr:row>52</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3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0</xdr:rowOff>
        </xdr:from>
        <xdr:to>
          <xdr:col>13</xdr:col>
          <xdr:colOff>0</xdr:colOff>
          <xdr:row>54</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3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51</xdr:row>
          <xdr:rowOff>0</xdr:rowOff>
        </xdr:from>
        <xdr:to>
          <xdr:col>27</xdr:col>
          <xdr:colOff>0</xdr:colOff>
          <xdr:row>52</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3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381001</xdr:colOff>
      <xdr:row>13</xdr:row>
      <xdr:rowOff>142875</xdr:rowOff>
    </xdr:from>
    <xdr:to>
      <xdr:col>4</xdr:col>
      <xdr:colOff>600075</xdr:colOff>
      <xdr:row>24</xdr:row>
      <xdr:rowOff>152400</xdr:rowOff>
    </xdr:to>
    <xdr:grpSp>
      <xdr:nvGrpSpPr>
        <xdr:cNvPr id="2" name="Gruppieren 1">
          <a:extLst>
            <a:ext uri="{FF2B5EF4-FFF2-40B4-BE49-F238E27FC236}">
              <a16:creationId xmlns:a16="http://schemas.microsoft.com/office/drawing/2014/main" id="{00000000-0008-0000-0A00-000002000000}"/>
            </a:ext>
          </a:extLst>
        </xdr:cNvPr>
        <xdr:cNvGrpSpPr/>
      </xdr:nvGrpSpPr>
      <xdr:grpSpPr>
        <a:xfrm>
          <a:off x="381001" y="2695575"/>
          <a:ext cx="5019674" cy="2000250"/>
          <a:chOff x="390525" y="1362074"/>
          <a:chExt cx="7214009" cy="2857501"/>
        </a:xfrm>
      </xdr:grpSpPr>
      <xdr:pic>
        <xdr:nvPicPr>
          <xdr:cNvPr id="3" name="Grafik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8362" y="3076574"/>
            <a:ext cx="7076172" cy="1143001"/>
          </a:xfrm>
          <a:prstGeom prst="rect">
            <a:avLst/>
          </a:prstGeom>
        </xdr:spPr>
      </xdr:pic>
      <xdr:sp macro="" textlink="">
        <xdr:nvSpPr>
          <xdr:cNvPr id="4" name="Textfeld 3">
            <a:extLst>
              <a:ext uri="{FF2B5EF4-FFF2-40B4-BE49-F238E27FC236}">
                <a16:creationId xmlns:a16="http://schemas.microsoft.com/office/drawing/2014/main" id="{00000000-0008-0000-0A00-000004000000}"/>
              </a:ext>
            </a:extLst>
          </xdr:cNvPr>
          <xdr:cNvSpPr txBox="1"/>
        </xdr:nvSpPr>
        <xdr:spPr>
          <a:xfrm>
            <a:off x="390525" y="1609725"/>
            <a:ext cx="2124075" cy="1409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000" b="1"/>
              <a:t>Gefördert durch: </a:t>
            </a:r>
          </a:p>
        </xdr:txBody>
      </xdr:sp>
      <xdr:pic>
        <xdr:nvPicPr>
          <xdr:cNvPr id="5" name="Grafik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00351" y="1362074"/>
            <a:ext cx="3848411" cy="1631821"/>
          </a:xfrm>
          <a:prstGeom prst="rect">
            <a:avLst/>
          </a:prstGeom>
        </xdr:spPr>
      </xdr:pic>
    </xdr:grpSp>
    <xdr:clientData/>
  </xdr:twoCellAnchor>
  <xdr:twoCellAnchor editAs="oneCell">
    <xdr:from>
      <xdr:col>0</xdr:col>
      <xdr:colOff>942976</xdr:colOff>
      <xdr:row>2</xdr:row>
      <xdr:rowOff>43771</xdr:rowOff>
    </xdr:from>
    <xdr:to>
      <xdr:col>12</xdr:col>
      <xdr:colOff>76201</xdr:colOff>
      <xdr:row>9</xdr:row>
      <xdr:rowOff>104589</xdr:rowOff>
    </xdr:to>
    <xdr:pic>
      <xdr:nvPicPr>
        <xdr:cNvPr id="6" name="Grafik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3"/>
        <a:stretch>
          <a:fillRect/>
        </a:stretch>
      </xdr:blipFill>
      <xdr:spPr>
        <a:xfrm>
          <a:off x="942976" y="605746"/>
          <a:ext cx="11563350" cy="1327643"/>
        </a:xfrm>
        <a:prstGeom prst="rect">
          <a:avLst/>
        </a:prstGeom>
      </xdr:spPr>
    </xdr:pic>
    <xdr:clientData/>
  </xdr:twoCellAnchor>
  <xdr:twoCellAnchor editAs="oneCell">
    <xdr:from>
      <xdr:col>0</xdr:col>
      <xdr:colOff>685800</xdr:colOff>
      <xdr:row>31</xdr:row>
      <xdr:rowOff>126730</xdr:rowOff>
    </xdr:from>
    <xdr:to>
      <xdr:col>13</xdr:col>
      <xdr:colOff>57150</xdr:colOff>
      <xdr:row>38</xdr:row>
      <xdr:rowOff>114128</xdr:rowOff>
    </xdr:to>
    <xdr:pic>
      <xdr:nvPicPr>
        <xdr:cNvPr id="7" name="Grafik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4"/>
        <a:stretch>
          <a:fillRect/>
        </a:stretch>
      </xdr:blipFill>
      <xdr:spPr>
        <a:xfrm>
          <a:off x="685800" y="5936980"/>
          <a:ext cx="12620625" cy="1254223"/>
        </a:xfrm>
        <a:prstGeom prst="rect">
          <a:avLst/>
        </a:prstGeom>
      </xdr:spPr>
    </xdr:pic>
    <xdr:clientData/>
  </xdr:twoCellAnchor>
  <xdr:twoCellAnchor editAs="oneCell">
    <xdr:from>
      <xdr:col>5</xdr:col>
      <xdr:colOff>695325</xdr:colOff>
      <xdr:row>13</xdr:row>
      <xdr:rowOff>133349</xdr:rowOff>
    </xdr:from>
    <xdr:to>
      <xdr:col>10</xdr:col>
      <xdr:colOff>320373</xdr:colOff>
      <xdr:row>18</xdr:row>
      <xdr:rowOff>18881</xdr:rowOff>
    </xdr:to>
    <xdr:pic>
      <xdr:nvPicPr>
        <xdr:cNvPr id="8" name="Grafik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5"/>
        <a:stretch>
          <a:fillRect/>
        </a:stretch>
      </xdr:blipFill>
      <xdr:spPr>
        <a:xfrm>
          <a:off x="6829425" y="2686049"/>
          <a:ext cx="4282773" cy="790407"/>
        </a:xfrm>
        <a:prstGeom prst="rect">
          <a:avLst/>
        </a:prstGeom>
      </xdr:spPr>
    </xdr:pic>
    <xdr:clientData/>
  </xdr:twoCellAnchor>
  <xdr:twoCellAnchor editAs="oneCell">
    <xdr:from>
      <xdr:col>8</xdr:col>
      <xdr:colOff>685800</xdr:colOff>
      <xdr:row>20</xdr:row>
      <xdr:rowOff>133350</xdr:rowOff>
    </xdr:from>
    <xdr:to>
      <xdr:col>11</xdr:col>
      <xdr:colOff>315628</xdr:colOff>
      <xdr:row>27</xdr:row>
      <xdr:rowOff>161715</xdr:rowOff>
    </xdr:to>
    <xdr:pic>
      <xdr:nvPicPr>
        <xdr:cNvPr id="9" name="Grafik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6"/>
        <a:stretch>
          <a:fillRect/>
        </a:stretch>
      </xdr:blipFill>
      <xdr:spPr>
        <a:xfrm>
          <a:off x="9277350" y="3952875"/>
          <a:ext cx="2649253" cy="12951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auer, Julia (BNP-N)" id="{7302DACE-F624-47FF-A869-96F26CDD5019}" userId="S::julia.bauer.c@man.eu::b0b9f5dc-9ed4-409e-83af-159323f82864"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4" dT="2022-11-08T21:40:37.26" personId="{7302DACE-F624-47FF-A869-96F26CDD5019}" id="{6072C396-B03E-4EC1-AAA6-108A3C36D707}">
    <text>Auf 1 Teamer müssen mind. 5 TN und max. 20 TN fallen</text>
  </threadedComment>
  <threadedComment ref="AC31" dT="2022-11-07T15:12:00.14" personId="{7302DACE-F624-47FF-A869-96F26CDD5019}" id="{FAFF06EC-A5BE-4C54-A937-6C36D217B76D}">
    <text>0,25 €/km (0,35 €/km nur bei triftigem Grund mit schriftlicher Begründung!)</text>
  </threadedComment>
  <threadedComment ref="AC35" dT="2022-11-15T18:41:45.08" personId="{7302DACE-F624-47FF-A869-96F26CDD5019}" id="{7EF62592-8B11-462A-86CB-4554373F80BD}">
    <text>Bitte Reiter Betreuung&amp;Assistenz ausfüllen – automatischer Übertrag!</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jr.de/foerderung/jugendbildungsmassnahme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bjr.de/foerderung/jugendbildung-mit-groesserem-teilnehmendenkreis" TargetMode="External"/><Relationship Id="rId1" Type="http://schemas.openxmlformats.org/officeDocument/2006/relationships/hyperlink" Target="https://www.bjr.de/themen/foerderung/jugendbildungsmassnahmen/"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microsoft.com/office/2017/10/relationships/threadedComment" Target="../threadedComments/threadedComment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45DB-1D0A-41F9-A5B7-81C3A91DE9D9}">
  <sheetPr>
    <pageSetUpPr fitToPage="1"/>
  </sheetPr>
  <dimension ref="A1:B36"/>
  <sheetViews>
    <sheetView tabSelected="1" view="pageLayout" zoomScaleNormal="120" workbookViewId="0">
      <selection activeCell="A5" sqref="A5:B5"/>
    </sheetView>
  </sheetViews>
  <sheetFormatPr baseColWidth="10" defaultColWidth="11.42578125" defaultRowHeight="15" x14ac:dyDescent="0.25"/>
  <cols>
    <col min="1" max="1" width="24.5703125" style="28" customWidth="1"/>
    <col min="2" max="2" width="87.140625" style="28" customWidth="1"/>
    <col min="3" max="16384" width="11.42578125" style="28"/>
  </cols>
  <sheetData>
    <row r="1" spans="1:2" ht="23.25" x14ac:dyDescent="0.35">
      <c r="A1" s="326" t="s">
        <v>119</v>
      </c>
      <c r="B1" s="326"/>
    </row>
    <row r="2" spans="1:2" x14ac:dyDescent="0.25">
      <c r="A2" s="38"/>
      <c r="B2" s="38"/>
    </row>
    <row r="3" spans="1:2" ht="36" customHeight="1" x14ac:dyDescent="0.25">
      <c r="A3" s="328" t="s">
        <v>386</v>
      </c>
      <c r="B3" s="328"/>
    </row>
    <row r="4" spans="1:2" s="114" customFormat="1" x14ac:dyDescent="0.25">
      <c r="A4" s="113"/>
      <c r="B4" s="113"/>
    </row>
    <row r="5" spans="1:2" ht="130.5" customHeight="1" x14ac:dyDescent="0.25">
      <c r="A5" s="327" t="s">
        <v>400</v>
      </c>
      <c r="B5" s="327"/>
    </row>
    <row r="6" spans="1:2" x14ac:dyDescent="0.25">
      <c r="A6" s="112"/>
      <c r="B6" s="112"/>
    </row>
    <row r="7" spans="1:2" x14ac:dyDescent="0.25">
      <c r="A7" s="115" t="s">
        <v>120</v>
      </c>
      <c r="B7" s="120" t="s">
        <v>121</v>
      </c>
    </row>
    <row r="8" spans="1:2" x14ac:dyDescent="0.25">
      <c r="A8" s="115" t="s">
        <v>387</v>
      </c>
      <c r="B8" s="120" t="s">
        <v>388</v>
      </c>
    </row>
    <row r="9" spans="1:2" x14ac:dyDescent="0.25">
      <c r="A9" s="120"/>
      <c r="B9" s="120"/>
    </row>
    <row r="10" spans="1:2" ht="42.75" x14ac:dyDescent="0.25">
      <c r="A10" s="115" t="s">
        <v>122</v>
      </c>
      <c r="B10" s="121" t="s">
        <v>389</v>
      </c>
    </row>
    <row r="11" spans="1:2" x14ac:dyDescent="0.25">
      <c r="A11" s="115"/>
      <c r="B11" s="120" t="s">
        <v>123</v>
      </c>
    </row>
    <row r="12" spans="1:2" x14ac:dyDescent="0.25">
      <c r="A12" s="115"/>
      <c r="B12" s="120" t="s">
        <v>390</v>
      </c>
    </row>
    <row r="13" spans="1:2" x14ac:dyDescent="0.25">
      <c r="A13" s="120"/>
      <c r="B13" s="122" t="s">
        <v>124</v>
      </c>
    </row>
    <row r="14" spans="1:2" x14ac:dyDescent="0.25">
      <c r="A14" s="120"/>
      <c r="B14" s="120"/>
    </row>
    <row r="15" spans="1:2" ht="42.75" x14ac:dyDescent="0.25">
      <c r="A15" s="115" t="s">
        <v>125</v>
      </c>
      <c r="B15" s="121" t="s">
        <v>391</v>
      </c>
    </row>
    <row r="16" spans="1:2" x14ac:dyDescent="0.25">
      <c r="A16" s="120"/>
      <c r="B16" s="120"/>
    </row>
    <row r="17" spans="1:2" s="114" customFormat="1" ht="101.25" x14ac:dyDescent="0.25">
      <c r="A17" s="116" t="s">
        <v>392</v>
      </c>
      <c r="B17" s="117" t="s">
        <v>401</v>
      </c>
    </row>
    <row r="18" spans="1:2" ht="45" x14ac:dyDescent="0.25">
      <c r="A18" s="115"/>
      <c r="B18" s="118" t="s">
        <v>126</v>
      </c>
    </row>
    <row r="19" spans="1:2" x14ac:dyDescent="0.25">
      <c r="A19" s="115"/>
      <c r="B19" s="121"/>
    </row>
    <row r="20" spans="1:2" ht="42.75" x14ac:dyDescent="0.25">
      <c r="A20" s="115" t="s">
        <v>393</v>
      </c>
      <c r="B20" s="121" t="s">
        <v>394</v>
      </c>
    </row>
    <row r="21" spans="1:2" x14ac:dyDescent="0.25">
      <c r="A21" s="115"/>
      <c r="B21" s="121"/>
    </row>
    <row r="22" spans="1:2" ht="85.5" x14ac:dyDescent="0.25">
      <c r="A22" s="119" t="s">
        <v>395</v>
      </c>
      <c r="B22" s="121" t="s">
        <v>396</v>
      </c>
    </row>
    <row r="23" spans="1:2" x14ac:dyDescent="0.25">
      <c r="A23" s="120"/>
      <c r="B23" s="120"/>
    </row>
    <row r="24" spans="1:2" ht="57" x14ac:dyDescent="0.25">
      <c r="A24" s="115" t="s">
        <v>127</v>
      </c>
      <c r="B24" s="121" t="s">
        <v>128</v>
      </c>
    </row>
    <row r="25" spans="1:2" x14ac:dyDescent="0.25">
      <c r="A25" s="115"/>
      <c r="B25" s="121"/>
    </row>
    <row r="26" spans="1:2" s="114" customFormat="1" ht="144.75" x14ac:dyDescent="0.25">
      <c r="A26" s="116" t="s">
        <v>397</v>
      </c>
      <c r="B26" s="117" t="s">
        <v>398</v>
      </c>
    </row>
    <row r="27" spans="1:2" x14ac:dyDescent="0.25">
      <c r="A27" s="115"/>
      <c r="B27" s="121"/>
    </row>
    <row r="28" spans="1:2" s="114" customFormat="1" ht="42.75" x14ac:dyDescent="0.25">
      <c r="A28" s="126" t="s">
        <v>399</v>
      </c>
      <c r="B28" s="127" t="s">
        <v>402</v>
      </c>
    </row>
    <row r="29" spans="1:2" s="38" customFormat="1" ht="14.25" x14ac:dyDescent="0.2">
      <c r="A29" s="120"/>
      <c r="B29" s="120" t="s">
        <v>403</v>
      </c>
    </row>
    <row r="30" spans="1:2" s="38" customFormat="1" x14ac:dyDescent="0.2">
      <c r="A30" s="120"/>
      <c r="B30" s="140" t="s">
        <v>404</v>
      </c>
    </row>
    <row r="31" spans="1:2" s="38" customFormat="1" ht="42.75" x14ac:dyDescent="0.2">
      <c r="A31" s="120"/>
      <c r="B31" s="127" t="s">
        <v>405</v>
      </c>
    </row>
    <row r="32" spans="1:2" s="38" customFormat="1" thickBot="1" x14ac:dyDescent="0.25">
      <c r="A32" s="120"/>
      <c r="B32" s="120"/>
    </row>
    <row r="33" spans="1:2" ht="30" x14ac:dyDescent="0.25">
      <c r="A33" s="143" t="s">
        <v>411</v>
      </c>
      <c r="B33" s="124" t="s">
        <v>408</v>
      </c>
    </row>
    <row r="34" spans="1:2" x14ac:dyDescent="0.25">
      <c r="A34" s="144"/>
      <c r="B34" s="141" t="s">
        <v>407</v>
      </c>
    </row>
    <row r="35" spans="1:2" s="114" customFormat="1" ht="15.75" thickBot="1" x14ac:dyDescent="0.3">
      <c r="A35" s="145"/>
      <c r="B35" s="142" t="s">
        <v>406</v>
      </c>
    </row>
    <row r="36" spans="1:2" x14ac:dyDescent="0.25">
      <c r="A36" s="123"/>
      <c r="B36" s="123"/>
    </row>
  </sheetData>
  <sheetProtection algorithmName="SHA-512" hashValue="wRYXVuOJJxPxTA8rV0c4H6Y0x8rdVmZgZkZEyDWfU1LT/Vqxiw/RuDBh6sVOLkMNfXG52h5pM6vIxBF5z/4dVQ==" saltValue="BmMXcmho+hGiyk2Ad2r0PA==" spinCount="100000" sheet="1" objects="1" scenarios="1"/>
  <mergeCells count="3">
    <mergeCell ref="A1:B1"/>
    <mergeCell ref="A5:B5"/>
    <mergeCell ref="A3:B3"/>
  </mergeCells>
  <hyperlinks>
    <hyperlink ref="B30" r:id="rId1" xr:uid="{6F640B4C-082C-423C-95AB-5A86BCB7A3A6}"/>
  </hyperlinks>
  <pageMargins left="0.7" right="0.7" top="0.78740157499999996" bottom="0.78740157499999996" header="0.3" footer="0.3"/>
  <pageSetup paperSize="9" scale="63" orientation="portrait" r:id="rId2"/>
  <headerFooter>
    <oddHeader>&amp;CJBM</oddHeader>
    <oddFooter>&amp;CSeite &amp;P von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8474B-CDC6-4D7A-9F6C-DA59350E1A00}">
  <sheetPr>
    <pageSetUpPr fitToPage="1"/>
  </sheetPr>
  <dimension ref="A1:G83"/>
  <sheetViews>
    <sheetView view="pageLayout" zoomScaleNormal="100" workbookViewId="0">
      <selection activeCell="D5" sqref="D5:F5"/>
    </sheetView>
  </sheetViews>
  <sheetFormatPr baseColWidth="10" defaultColWidth="18.28515625" defaultRowHeight="14.25" x14ac:dyDescent="0.2"/>
  <cols>
    <col min="1" max="1" width="9.85546875" style="55" customWidth="1"/>
    <col min="2" max="3" width="18.28515625" style="62"/>
    <col min="4" max="4" width="36.28515625" style="55" customWidth="1"/>
    <col min="5" max="5" width="18.28515625" style="55"/>
    <col min="6" max="6" width="18.28515625" style="55" customWidth="1"/>
    <col min="7" max="7" width="17" style="55" customWidth="1"/>
    <col min="8" max="16384" width="18.28515625" style="55"/>
  </cols>
  <sheetData>
    <row r="1" spans="1:6" s="161" customFormat="1" x14ac:dyDescent="0.2">
      <c r="A1" s="488" t="s">
        <v>336</v>
      </c>
      <c r="B1" s="489"/>
      <c r="C1" s="489"/>
      <c r="D1" s="489"/>
      <c r="E1" s="489"/>
      <c r="F1" s="490"/>
    </row>
    <row r="2" spans="1:6" s="161" customFormat="1" x14ac:dyDescent="0.2">
      <c r="A2" s="555"/>
      <c r="B2" s="556"/>
      <c r="C2" s="556"/>
      <c r="D2" s="556"/>
      <c r="E2" s="556"/>
      <c r="F2" s="557"/>
    </row>
    <row r="3" spans="1:6" s="161" customFormat="1" ht="15" x14ac:dyDescent="0.2">
      <c r="A3" s="517" t="s">
        <v>333</v>
      </c>
      <c r="B3" s="518"/>
      <c r="C3" s="518"/>
      <c r="D3" s="558">
        <f>Antrag_JBM!G3</f>
        <v>0</v>
      </c>
      <c r="E3" s="559"/>
      <c r="F3" s="560"/>
    </row>
    <row r="4" spans="1:6" s="161" customFormat="1" ht="15" x14ac:dyDescent="0.2">
      <c r="A4" s="525" t="s">
        <v>130</v>
      </c>
      <c r="B4" s="526"/>
      <c r="C4" s="526"/>
      <c r="D4" s="552">
        <f>Antrag_JBM!I4</f>
        <v>0</v>
      </c>
      <c r="E4" s="553"/>
      <c r="F4" s="554"/>
    </row>
    <row r="5" spans="1:6" s="161" customFormat="1" ht="15" x14ac:dyDescent="0.2">
      <c r="A5" s="525" t="s">
        <v>2</v>
      </c>
      <c r="B5" s="526"/>
      <c r="C5" s="526"/>
      <c r="D5" s="552">
        <f>Antrag_JBM!AC4</f>
        <v>0</v>
      </c>
      <c r="E5" s="553"/>
      <c r="F5" s="554"/>
    </row>
    <row r="6" spans="1:6" s="161" customFormat="1" ht="15" x14ac:dyDescent="0.2">
      <c r="A6" s="525" t="s">
        <v>131</v>
      </c>
      <c r="B6" s="526"/>
      <c r="C6" s="526"/>
      <c r="D6" s="543">
        <f>Antrag_JBM!I10</f>
        <v>0</v>
      </c>
      <c r="E6" s="544"/>
      <c r="F6" s="545"/>
    </row>
    <row r="7" spans="1:6" s="161" customFormat="1" ht="15.75" thickBot="1" x14ac:dyDescent="0.25">
      <c r="A7" s="529" t="s">
        <v>132</v>
      </c>
      <c r="B7" s="530"/>
      <c r="C7" s="530"/>
      <c r="D7" s="546">
        <f>Antrag_JBM!I11</f>
        <v>0</v>
      </c>
      <c r="E7" s="547"/>
      <c r="F7" s="548"/>
    </row>
    <row r="8" spans="1:6" s="38" customFormat="1" ht="15" thickBot="1" x14ac:dyDescent="0.25">
      <c r="B8" s="163"/>
      <c r="C8" s="163"/>
    </row>
    <row r="9" spans="1:6" ht="37.5" customHeight="1" thickBot="1" x14ac:dyDescent="0.25">
      <c r="A9" s="549" t="s">
        <v>147</v>
      </c>
      <c r="B9" s="550"/>
      <c r="C9" s="235">
        <f>SUM(G39:G58)</f>
        <v>0</v>
      </c>
      <c r="F9" s="62"/>
    </row>
    <row r="10" spans="1:6" ht="75" customHeight="1" thickBot="1" x14ac:dyDescent="0.25">
      <c r="A10" s="98" t="s">
        <v>109</v>
      </c>
      <c r="B10" s="176"/>
      <c r="C10" s="99" t="s">
        <v>334</v>
      </c>
      <c r="D10" s="177"/>
      <c r="E10" s="177"/>
      <c r="F10" s="178"/>
    </row>
    <row r="11" spans="1:6" ht="15" x14ac:dyDescent="0.2">
      <c r="D11" s="242"/>
      <c r="E11" s="243"/>
      <c r="F11" s="242"/>
    </row>
    <row r="12" spans="1:6" s="161" customFormat="1" ht="18.75" thickBot="1" x14ac:dyDescent="0.3">
      <c r="A12" s="551" t="s">
        <v>335</v>
      </c>
      <c r="B12" s="551"/>
      <c r="C12" s="551"/>
    </row>
    <row r="13" spans="1:6" s="161" customFormat="1" ht="15" x14ac:dyDescent="0.2">
      <c r="A13" s="85"/>
      <c r="B13" s="52" t="s">
        <v>148</v>
      </c>
      <c r="C13" s="50" t="s">
        <v>10</v>
      </c>
      <c r="D13" s="137" t="s">
        <v>149</v>
      </c>
      <c r="E13" s="100" t="s">
        <v>15</v>
      </c>
    </row>
    <row r="14" spans="1:6" x14ac:dyDescent="0.2">
      <c r="A14" s="244">
        <f t="shared" ref="A14:A33" si="0">ROW()-ROW(StartTabelle1)</f>
        <v>1</v>
      </c>
      <c r="B14" s="101"/>
      <c r="C14" s="102"/>
      <c r="D14" s="236"/>
      <c r="E14" s="103"/>
    </row>
    <row r="15" spans="1:6" x14ac:dyDescent="0.2">
      <c r="A15" s="244">
        <f t="shared" si="0"/>
        <v>2</v>
      </c>
      <c r="B15" s="101"/>
      <c r="C15" s="102"/>
      <c r="D15" s="236"/>
      <c r="E15" s="103"/>
    </row>
    <row r="16" spans="1:6" x14ac:dyDescent="0.2">
      <c r="A16" s="244">
        <f t="shared" si="0"/>
        <v>3</v>
      </c>
      <c r="B16" s="101"/>
      <c r="C16" s="102"/>
      <c r="D16" s="236"/>
      <c r="E16" s="103"/>
    </row>
    <row r="17" spans="1:5" x14ac:dyDescent="0.2">
      <c r="A17" s="244">
        <f t="shared" si="0"/>
        <v>4</v>
      </c>
      <c r="B17" s="101"/>
      <c r="C17" s="102"/>
      <c r="D17" s="236"/>
      <c r="E17" s="103"/>
    </row>
    <row r="18" spans="1:5" x14ac:dyDescent="0.2">
      <c r="A18" s="244">
        <f t="shared" si="0"/>
        <v>5</v>
      </c>
      <c r="B18" s="101"/>
      <c r="C18" s="102"/>
      <c r="D18" s="236"/>
      <c r="E18" s="103"/>
    </row>
    <row r="19" spans="1:5" x14ac:dyDescent="0.2">
      <c r="A19" s="244">
        <f t="shared" si="0"/>
        <v>6</v>
      </c>
      <c r="B19" s="101"/>
      <c r="C19" s="102"/>
      <c r="D19" s="236"/>
      <c r="E19" s="103"/>
    </row>
    <row r="20" spans="1:5" x14ac:dyDescent="0.2">
      <c r="A20" s="244">
        <f t="shared" si="0"/>
        <v>7</v>
      </c>
      <c r="B20" s="101"/>
      <c r="C20" s="102"/>
      <c r="D20" s="236"/>
      <c r="E20" s="103"/>
    </row>
    <row r="21" spans="1:5" x14ac:dyDescent="0.2">
      <c r="A21" s="244">
        <f t="shared" si="0"/>
        <v>8</v>
      </c>
      <c r="B21" s="101"/>
      <c r="C21" s="102"/>
      <c r="D21" s="236"/>
      <c r="E21" s="103"/>
    </row>
    <row r="22" spans="1:5" x14ac:dyDescent="0.2">
      <c r="A22" s="244">
        <f t="shared" si="0"/>
        <v>9</v>
      </c>
      <c r="B22" s="101"/>
      <c r="C22" s="102"/>
      <c r="D22" s="236"/>
      <c r="E22" s="103"/>
    </row>
    <row r="23" spans="1:5" x14ac:dyDescent="0.2">
      <c r="A23" s="244">
        <f t="shared" si="0"/>
        <v>10</v>
      </c>
      <c r="B23" s="101"/>
      <c r="C23" s="102"/>
      <c r="D23" s="236"/>
      <c r="E23" s="103"/>
    </row>
    <row r="24" spans="1:5" x14ac:dyDescent="0.2">
      <c r="A24" s="244">
        <f t="shared" si="0"/>
        <v>11</v>
      </c>
      <c r="B24" s="101"/>
      <c r="C24" s="102"/>
      <c r="D24" s="236"/>
      <c r="E24" s="103"/>
    </row>
    <row r="25" spans="1:5" x14ac:dyDescent="0.2">
      <c r="A25" s="244">
        <f t="shared" si="0"/>
        <v>12</v>
      </c>
      <c r="B25" s="101"/>
      <c r="C25" s="102"/>
      <c r="D25" s="236"/>
      <c r="E25" s="103"/>
    </row>
    <row r="26" spans="1:5" x14ac:dyDescent="0.2">
      <c r="A26" s="244">
        <f t="shared" si="0"/>
        <v>13</v>
      </c>
      <c r="B26" s="101"/>
      <c r="C26" s="102"/>
      <c r="D26" s="236"/>
      <c r="E26" s="103"/>
    </row>
    <row r="27" spans="1:5" x14ac:dyDescent="0.2">
      <c r="A27" s="244">
        <f t="shared" si="0"/>
        <v>14</v>
      </c>
      <c r="B27" s="101"/>
      <c r="C27" s="102"/>
      <c r="D27" s="236"/>
      <c r="E27" s="103"/>
    </row>
    <row r="28" spans="1:5" x14ac:dyDescent="0.2">
      <c r="A28" s="244">
        <f t="shared" si="0"/>
        <v>15</v>
      </c>
      <c r="B28" s="101"/>
      <c r="C28" s="102"/>
      <c r="D28" s="236"/>
      <c r="E28" s="103"/>
    </row>
    <row r="29" spans="1:5" x14ac:dyDescent="0.2">
      <c r="A29" s="244">
        <f t="shared" si="0"/>
        <v>16</v>
      </c>
      <c r="B29" s="101"/>
      <c r="C29" s="102"/>
      <c r="D29" s="236"/>
      <c r="E29" s="103"/>
    </row>
    <row r="30" spans="1:5" x14ac:dyDescent="0.2">
      <c r="A30" s="244">
        <f t="shared" si="0"/>
        <v>17</v>
      </c>
      <c r="B30" s="101"/>
      <c r="C30" s="102"/>
      <c r="D30" s="236"/>
      <c r="E30" s="103"/>
    </row>
    <row r="31" spans="1:5" x14ac:dyDescent="0.2">
      <c r="A31" s="244">
        <f t="shared" si="0"/>
        <v>18</v>
      </c>
      <c r="B31" s="101"/>
      <c r="C31" s="102"/>
      <c r="D31" s="236"/>
      <c r="E31" s="103"/>
    </row>
    <row r="32" spans="1:5" x14ac:dyDescent="0.2">
      <c r="A32" s="244">
        <f t="shared" si="0"/>
        <v>19</v>
      </c>
      <c r="B32" s="101"/>
      <c r="C32" s="102"/>
      <c r="D32" s="236"/>
      <c r="E32" s="103"/>
    </row>
    <row r="33" spans="1:7" ht="15" thickBot="1" x14ac:dyDescent="0.25">
      <c r="A33" s="245">
        <f t="shared" si="0"/>
        <v>20</v>
      </c>
      <c r="B33" s="104"/>
      <c r="C33" s="105"/>
      <c r="D33" s="237"/>
      <c r="E33" s="106"/>
    </row>
    <row r="34" spans="1:7" x14ac:dyDescent="0.2">
      <c r="A34" s="246"/>
      <c r="B34" s="229"/>
      <c r="C34" s="229"/>
      <c r="D34" s="230"/>
      <c r="E34" s="230"/>
      <c r="F34" s="231"/>
    </row>
    <row r="35" spans="1:7" x14ac:dyDescent="0.2">
      <c r="A35" s="246"/>
      <c r="B35" s="229"/>
      <c r="C35" s="229"/>
      <c r="D35" s="230"/>
      <c r="E35" s="230"/>
      <c r="F35" s="231"/>
    </row>
    <row r="36" spans="1:7" s="161" customFormat="1" x14ac:dyDescent="0.2">
      <c r="A36" s="107"/>
      <c r="B36" s="108"/>
      <c r="C36" s="108"/>
      <c r="D36" s="232"/>
      <c r="E36" s="233"/>
      <c r="F36" s="234"/>
    </row>
    <row r="37" spans="1:7" s="161" customFormat="1" ht="18.75" thickBot="1" x14ac:dyDescent="0.3">
      <c r="A37" s="542" t="s">
        <v>337</v>
      </c>
      <c r="B37" s="542"/>
      <c r="C37" s="542"/>
      <c r="D37" s="232"/>
      <c r="E37" s="233"/>
      <c r="F37" s="234"/>
    </row>
    <row r="38" spans="1:7" s="161" customFormat="1" ht="15" x14ac:dyDescent="0.2">
      <c r="A38" s="51"/>
      <c r="B38" s="52" t="s">
        <v>148</v>
      </c>
      <c r="C38" s="52" t="s">
        <v>10</v>
      </c>
      <c r="D38" s="137" t="s">
        <v>149</v>
      </c>
      <c r="E38" s="137" t="s">
        <v>150</v>
      </c>
      <c r="F38" s="86" t="s">
        <v>151</v>
      </c>
      <c r="G38" s="322" t="s">
        <v>445</v>
      </c>
    </row>
    <row r="39" spans="1:7" x14ac:dyDescent="0.2">
      <c r="A39" s="244">
        <f t="shared" ref="A39:A58" si="1">ROW()-ROW(StartTabelle2)</f>
        <v>1</v>
      </c>
      <c r="B39" s="101"/>
      <c r="C39" s="101"/>
      <c r="D39" s="138"/>
      <c r="E39" s="238"/>
      <c r="F39" s="240"/>
      <c r="G39" s="323">
        <f>+E39*F39</f>
        <v>0</v>
      </c>
    </row>
    <row r="40" spans="1:7" x14ac:dyDescent="0.2">
      <c r="A40" s="244">
        <f t="shared" si="1"/>
        <v>2</v>
      </c>
      <c r="B40" s="101"/>
      <c r="C40" s="101"/>
      <c r="D40" s="138"/>
      <c r="E40" s="238"/>
      <c r="F40" s="240"/>
      <c r="G40" s="323">
        <f t="shared" ref="G40:G58" si="2">+E40*F40</f>
        <v>0</v>
      </c>
    </row>
    <row r="41" spans="1:7" x14ac:dyDescent="0.2">
      <c r="A41" s="244">
        <f t="shared" si="1"/>
        <v>3</v>
      </c>
      <c r="B41" s="101"/>
      <c r="C41" s="101"/>
      <c r="D41" s="138"/>
      <c r="E41" s="238"/>
      <c r="F41" s="240"/>
      <c r="G41" s="323">
        <f t="shared" si="2"/>
        <v>0</v>
      </c>
    </row>
    <row r="42" spans="1:7" x14ac:dyDescent="0.2">
      <c r="A42" s="244">
        <f t="shared" si="1"/>
        <v>4</v>
      </c>
      <c r="B42" s="101"/>
      <c r="C42" s="101"/>
      <c r="D42" s="138"/>
      <c r="E42" s="238"/>
      <c r="F42" s="240"/>
      <c r="G42" s="323">
        <f t="shared" si="2"/>
        <v>0</v>
      </c>
    </row>
    <row r="43" spans="1:7" x14ac:dyDescent="0.2">
      <c r="A43" s="244">
        <f t="shared" si="1"/>
        <v>5</v>
      </c>
      <c r="B43" s="101"/>
      <c r="C43" s="101"/>
      <c r="D43" s="138"/>
      <c r="E43" s="238"/>
      <c r="F43" s="240"/>
      <c r="G43" s="323">
        <f t="shared" si="2"/>
        <v>0</v>
      </c>
    </row>
    <row r="44" spans="1:7" x14ac:dyDescent="0.2">
      <c r="A44" s="244">
        <f t="shared" si="1"/>
        <v>6</v>
      </c>
      <c r="B44" s="101"/>
      <c r="C44" s="101"/>
      <c r="D44" s="138"/>
      <c r="E44" s="238"/>
      <c r="F44" s="240"/>
      <c r="G44" s="323">
        <f t="shared" si="2"/>
        <v>0</v>
      </c>
    </row>
    <row r="45" spans="1:7" x14ac:dyDescent="0.2">
      <c r="A45" s="244">
        <f t="shared" si="1"/>
        <v>7</v>
      </c>
      <c r="B45" s="101"/>
      <c r="C45" s="101"/>
      <c r="D45" s="138"/>
      <c r="E45" s="238"/>
      <c r="F45" s="240"/>
      <c r="G45" s="323">
        <f t="shared" si="2"/>
        <v>0</v>
      </c>
    </row>
    <row r="46" spans="1:7" x14ac:dyDescent="0.2">
      <c r="A46" s="244">
        <f t="shared" si="1"/>
        <v>8</v>
      </c>
      <c r="B46" s="101"/>
      <c r="C46" s="101"/>
      <c r="D46" s="138"/>
      <c r="E46" s="238"/>
      <c r="F46" s="240"/>
      <c r="G46" s="323">
        <f t="shared" si="2"/>
        <v>0</v>
      </c>
    </row>
    <row r="47" spans="1:7" x14ac:dyDescent="0.2">
      <c r="A47" s="244">
        <f t="shared" si="1"/>
        <v>9</v>
      </c>
      <c r="B47" s="101"/>
      <c r="C47" s="101"/>
      <c r="D47" s="138"/>
      <c r="E47" s="238"/>
      <c r="F47" s="240"/>
      <c r="G47" s="323">
        <f t="shared" si="2"/>
        <v>0</v>
      </c>
    </row>
    <row r="48" spans="1:7" x14ac:dyDescent="0.2">
      <c r="A48" s="244">
        <f t="shared" si="1"/>
        <v>10</v>
      </c>
      <c r="B48" s="101"/>
      <c r="C48" s="101"/>
      <c r="D48" s="138"/>
      <c r="E48" s="238"/>
      <c r="F48" s="240"/>
      <c r="G48" s="323">
        <f t="shared" si="2"/>
        <v>0</v>
      </c>
    </row>
    <row r="49" spans="1:7" x14ac:dyDescent="0.2">
      <c r="A49" s="244">
        <f t="shared" si="1"/>
        <v>11</v>
      </c>
      <c r="B49" s="101"/>
      <c r="C49" s="101"/>
      <c r="D49" s="138"/>
      <c r="E49" s="238"/>
      <c r="F49" s="240"/>
      <c r="G49" s="323">
        <f t="shared" si="2"/>
        <v>0</v>
      </c>
    </row>
    <row r="50" spans="1:7" x14ac:dyDescent="0.2">
      <c r="A50" s="244">
        <f t="shared" si="1"/>
        <v>12</v>
      </c>
      <c r="B50" s="101"/>
      <c r="C50" s="101"/>
      <c r="D50" s="138"/>
      <c r="E50" s="238"/>
      <c r="F50" s="240"/>
      <c r="G50" s="323">
        <f t="shared" si="2"/>
        <v>0</v>
      </c>
    </row>
    <row r="51" spans="1:7" x14ac:dyDescent="0.2">
      <c r="A51" s="244">
        <f t="shared" si="1"/>
        <v>13</v>
      </c>
      <c r="B51" s="101"/>
      <c r="C51" s="101"/>
      <c r="D51" s="138"/>
      <c r="E51" s="238"/>
      <c r="F51" s="240"/>
      <c r="G51" s="323">
        <f t="shared" si="2"/>
        <v>0</v>
      </c>
    </row>
    <row r="52" spans="1:7" x14ac:dyDescent="0.2">
      <c r="A52" s="244">
        <f t="shared" si="1"/>
        <v>14</v>
      </c>
      <c r="B52" s="101"/>
      <c r="C52" s="101"/>
      <c r="D52" s="138"/>
      <c r="E52" s="238"/>
      <c r="F52" s="240"/>
      <c r="G52" s="323">
        <f t="shared" si="2"/>
        <v>0</v>
      </c>
    </row>
    <row r="53" spans="1:7" x14ac:dyDescent="0.2">
      <c r="A53" s="244">
        <f t="shared" si="1"/>
        <v>15</v>
      </c>
      <c r="B53" s="101"/>
      <c r="C53" s="101"/>
      <c r="D53" s="138"/>
      <c r="E53" s="238"/>
      <c r="F53" s="240"/>
      <c r="G53" s="323">
        <f t="shared" si="2"/>
        <v>0</v>
      </c>
    </row>
    <row r="54" spans="1:7" x14ac:dyDescent="0.2">
      <c r="A54" s="244">
        <f t="shared" si="1"/>
        <v>16</v>
      </c>
      <c r="B54" s="101"/>
      <c r="C54" s="101"/>
      <c r="D54" s="138"/>
      <c r="E54" s="238"/>
      <c r="F54" s="240"/>
      <c r="G54" s="323">
        <f t="shared" si="2"/>
        <v>0</v>
      </c>
    </row>
    <row r="55" spans="1:7" x14ac:dyDescent="0.2">
      <c r="A55" s="244">
        <f t="shared" si="1"/>
        <v>17</v>
      </c>
      <c r="B55" s="101"/>
      <c r="C55" s="101"/>
      <c r="D55" s="138"/>
      <c r="E55" s="238"/>
      <c r="F55" s="240"/>
      <c r="G55" s="323">
        <f t="shared" si="2"/>
        <v>0</v>
      </c>
    </row>
    <row r="56" spans="1:7" x14ac:dyDescent="0.2">
      <c r="A56" s="244">
        <f t="shared" si="1"/>
        <v>18</v>
      </c>
      <c r="B56" s="101"/>
      <c r="C56" s="101"/>
      <c r="D56" s="138"/>
      <c r="E56" s="238"/>
      <c r="F56" s="240"/>
      <c r="G56" s="323">
        <f t="shared" si="2"/>
        <v>0</v>
      </c>
    </row>
    <row r="57" spans="1:7" x14ac:dyDescent="0.2">
      <c r="A57" s="244">
        <f t="shared" si="1"/>
        <v>19</v>
      </c>
      <c r="B57" s="101"/>
      <c r="C57" s="101"/>
      <c r="D57" s="138"/>
      <c r="E57" s="238"/>
      <c r="F57" s="240"/>
      <c r="G57" s="323">
        <f t="shared" si="2"/>
        <v>0</v>
      </c>
    </row>
    <row r="58" spans="1:7" ht="15" thickBot="1" x14ac:dyDescent="0.25">
      <c r="A58" s="245">
        <f t="shared" si="1"/>
        <v>20</v>
      </c>
      <c r="B58" s="104"/>
      <c r="C58" s="104"/>
      <c r="D58" s="139"/>
      <c r="E58" s="239"/>
      <c r="F58" s="241"/>
      <c r="G58" s="324">
        <f t="shared" si="2"/>
        <v>0</v>
      </c>
    </row>
    <row r="59" spans="1:7" x14ac:dyDescent="0.2">
      <c r="A59" s="246"/>
      <c r="B59" s="229"/>
      <c r="C59" s="229"/>
      <c r="D59" s="109"/>
      <c r="E59" s="110"/>
      <c r="F59" s="111"/>
    </row>
    <row r="60" spans="1:7" x14ac:dyDescent="0.2">
      <c r="A60" s="246"/>
      <c r="B60" s="229"/>
      <c r="C60" s="229"/>
      <c r="D60" s="109"/>
      <c r="E60" s="110"/>
      <c r="F60" s="111"/>
    </row>
    <row r="61" spans="1:7" x14ac:dyDescent="0.2">
      <c r="A61" s="246"/>
      <c r="B61" s="229"/>
      <c r="C61" s="229"/>
      <c r="D61" s="109"/>
      <c r="E61" s="110"/>
      <c r="F61" s="111"/>
    </row>
    <row r="62" spans="1:7" x14ac:dyDescent="0.2">
      <c r="A62" s="246"/>
      <c r="B62" s="229"/>
      <c r="C62" s="229"/>
      <c r="D62" s="109"/>
      <c r="E62" s="110"/>
      <c r="F62" s="111"/>
    </row>
    <row r="63" spans="1:7" x14ac:dyDescent="0.2">
      <c r="A63" s="246"/>
      <c r="B63" s="229"/>
      <c r="C63" s="229"/>
      <c r="D63" s="109"/>
      <c r="E63" s="110"/>
      <c r="F63" s="111"/>
    </row>
    <row r="64" spans="1:7" x14ac:dyDescent="0.2">
      <c r="A64" s="246"/>
      <c r="B64" s="229"/>
      <c r="C64" s="229"/>
      <c r="D64" s="109"/>
      <c r="E64" s="110"/>
      <c r="F64" s="111"/>
    </row>
    <row r="65" spans="1:6" x14ac:dyDescent="0.2">
      <c r="A65" s="246"/>
      <c r="B65" s="229"/>
      <c r="C65" s="229"/>
      <c r="D65" s="109"/>
      <c r="E65" s="110"/>
      <c r="F65" s="111"/>
    </row>
    <row r="66" spans="1:6" x14ac:dyDescent="0.2">
      <c r="A66" s="246"/>
      <c r="B66" s="229"/>
      <c r="C66" s="229"/>
      <c r="D66" s="109"/>
      <c r="E66" s="110"/>
      <c r="F66" s="111"/>
    </row>
    <row r="67" spans="1:6" x14ac:dyDescent="0.2">
      <c r="A67" s="246"/>
      <c r="B67" s="229"/>
      <c r="C67" s="229"/>
      <c r="D67" s="109"/>
      <c r="E67" s="110"/>
      <c r="F67" s="111"/>
    </row>
    <row r="68" spans="1:6" x14ac:dyDescent="0.2">
      <c r="A68" s="246"/>
      <c r="B68" s="229"/>
      <c r="C68" s="229"/>
      <c r="D68" s="109"/>
      <c r="E68" s="110"/>
      <c r="F68" s="111"/>
    </row>
    <row r="69" spans="1:6" x14ac:dyDescent="0.2">
      <c r="A69" s="246"/>
      <c r="B69" s="229"/>
      <c r="C69" s="229"/>
      <c r="D69" s="109"/>
      <c r="E69" s="110"/>
      <c r="F69" s="111"/>
    </row>
    <row r="70" spans="1:6" x14ac:dyDescent="0.2">
      <c r="A70" s="246"/>
      <c r="B70" s="229"/>
      <c r="C70" s="229"/>
      <c r="D70" s="109"/>
      <c r="E70" s="110"/>
      <c r="F70" s="111"/>
    </row>
    <row r="71" spans="1:6" x14ac:dyDescent="0.2">
      <c r="A71" s="246"/>
      <c r="B71" s="229"/>
      <c r="C71" s="229"/>
      <c r="D71" s="109"/>
      <c r="E71" s="110"/>
      <c r="F71" s="111"/>
    </row>
    <row r="72" spans="1:6" x14ac:dyDescent="0.2">
      <c r="A72" s="246"/>
      <c r="B72" s="229"/>
      <c r="C72" s="229"/>
      <c r="D72" s="109"/>
      <c r="E72" s="110"/>
      <c r="F72" s="111"/>
    </row>
    <row r="73" spans="1:6" x14ac:dyDescent="0.2">
      <c r="A73" s="246"/>
      <c r="B73" s="229"/>
      <c r="C73" s="229"/>
      <c r="D73" s="109"/>
      <c r="E73" s="110"/>
      <c r="F73" s="111"/>
    </row>
    <row r="74" spans="1:6" x14ac:dyDescent="0.2">
      <c r="A74" s="246"/>
      <c r="B74" s="229"/>
      <c r="C74" s="229"/>
      <c r="D74" s="109"/>
      <c r="E74" s="110"/>
      <c r="F74" s="111"/>
    </row>
    <row r="75" spans="1:6" x14ac:dyDescent="0.2">
      <c r="A75" s="246"/>
      <c r="B75" s="229"/>
      <c r="C75" s="229"/>
      <c r="D75" s="109"/>
      <c r="E75" s="110"/>
      <c r="F75" s="111"/>
    </row>
    <row r="76" spans="1:6" x14ac:dyDescent="0.2">
      <c r="A76" s="246"/>
      <c r="B76" s="229"/>
      <c r="C76" s="229"/>
      <c r="D76" s="109"/>
      <c r="E76" s="110"/>
      <c r="F76" s="111"/>
    </row>
    <row r="77" spans="1:6" x14ac:dyDescent="0.2">
      <c r="A77" s="246"/>
      <c r="B77" s="229"/>
      <c r="C77" s="229"/>
      <c r="D77" s="109"/>
      <c r="E77" s="110"/>
      <c r="F77" s="111"/>
    </row>
    <row r="78" spans="1:6" x14ac:dyDescent="0.2">
      <c r="A78" s="246"/>
      <c r="B78" s="229"/>
      <c r="C78" s="229"/>
      <c r="D78" s="109"/>
      <c r="E78" s="110"/>
      <c r="F78" s="111"/>
    </row>
    <row r="79" spans="1:6" x14ac:dyDescent="0.2">
      <c r="A79" s="246"/>
      <c r="B79" s="229"/>
      <c r="C79" s="229"/>
      <c r="D79" s="109"/>
      <c r="E79" s="110"/>
      <c r="F79" s="111"/>
    </row>
    <row r="80" spans="1:6" x14ac:dyDescent="0.2">
      <c r="A80" s="246"/>
      <c r="B80" s="229"/>
      <c r="C80" s="229"/>
      <c r="D80" s="109"/>
      <c r="E80" s="110"/>
      <c r="F80" s="111"/>
    </row>
    <row r="81" spans="1:6" x14ac:dyDescent="0.2">
      <c r="A81" s="246"/>
      <c r="B81" s="229"/>
      <c r="C81" s="229"/>
      <c r="D81" s="109"/>
      <c r="E81" s="110"/>
      <c r="F81" s="111"/>
    </row>
    <row r="82" spans="1:6" x14ac:dyDescent="0.2">
      <c r="A82" s="246"/>
      <c r="B82" s="229"/>
      <c r="C82" s="229"/>
      <c r="D82" s="109"/>
      <c r="E82" s="110"/>
      <c r="F82" s="111"/>
    </row>
    <row r="83" spans="1:6" x14ac:dyDescent="0.2">
      <c r="A83" s="246"/>
      <c r="B83" s="229"/>
      <c r="C83" s="229"/>
      <c r="D83" s="247"/>
      <c r="E83" s="247"/>
    </row>
  </sheetData>
  <sheetProtection algorithmName="SHA-512" hashValue="cEzgbNmh7XI71cqcW9y5FxRuePo2J434ZFa9cPbfZKIwYwQK1SUjRAs5LCPhNY92nru6y/V5pCJ6TY/PLEUPpA==" saltValue="9dMHgxKzeWunANjQqcnHdA==" spinCount="100000" sheet="1" insertRows="0" deleteRows="0"/>
  <mergeCells count="14">
    <mergeCell ref="A5:C5"/>
    <mergeCell ref="D5:F5"/>
    <mergeCell ref="A1:F2"/>
    <mergeCell ref="A3:C3"/>
    <mergeCell ref="D3:F3"/>
    <mergeCell ref="A4:C4"/>
    <mergeCell ref="D4:F4"/>
    <mergeCell ref="A37:C37"/>
    <mergeCell ref="A6:C6"/>
    <mergeCell ref="D6:F6"/>
    <mergeCell ref="A7:C7"/>
    <mergeCell ref="D7:F7"/>
    <mergeCell ref="A9:B9"/>
    <mergeCell ref="A12:C12"/>
  </mergeCells>
  <pageMargins left="0.7" right="0.7" top="0.78740157499999996" bottom="0.78740157499999996" header="0.3" footer="0.3"/>
  <pageSetup paperSize="9" scale="64" fitToHeight="0" orientation="portrait" r:id="rId1"/>
  <headerFooter>
    <oddHeader xml:space="preserve">&amp;L&amp;"Arial,Standard"&amp;8Kinderbetreuung/Assistenz&amp;"-,Standard"&amp;11
&amp;C&amp;"Arial,Standard"&amp;8JBM&amp;R&amp;"Arial,Standard"&amp;8&amp;K000000DPSG Bayern
Version 1/2025
</oddHeader>
    <oddFooter>&amp;C&amp;"Arial,Standard"&amp;8Seite &amp;P von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3100B-3055-44BB-9582-7FB19D331EBA}">
  <sheetPr>
    <pageSetUpPr fitToPage="1"/>
  </sheetPr>
  <dimension ref="A1:D49"/>
  <sheetViews>
    <sheetView view="pageLayout" zoomScaleNormal="100" workbookViewId="0">
      <selection activeCell="B4" sqref="B4:C4"/>
    </sheetView>
  </sheetViews>
  <sheetFormatPr baseColWidth="10" defaultColWidth="11.42578125" defaultRowHeight="14.25" x14ac:dyDescent="0.2"/>
  <cols>
    <col min="1" max="1" width="29.42578125" style="174" customWidth="1"/>
    <col min="2" max="2" width="61.7109375" style="174" customWidth="1"/>
    <col min="3" max="3" width="45.140625" style="174" customWidth="1"/>
    <col min="4" max="16384" width="11.42578125" style="174"/>
  </cols>
  <sheetData>
    <row r="1" spans="1:4" s="161" customFormat="1" ht="26.25" customHeight="1" x14ac:dyDescent="0.2">
      <c r="A1" s="564" t="s">
        <v>152</v>
      </c>
      <c r="B1" s="565"/>
      <c r="C1" s="566"/>
    </row>
    <row r="2" spans="1:4" s="161" customFormat="1" ht="15.75" customHeight="1" x14ac:dyDescent="0.2">
      <c r="A2" s="96" t="s">
        <v>333</v>
      </c>
      <c r="B2" s="567">
        <f>Antrag_JBM!G3</f>
        <v>0</v>
      </c>
      <c r="C2" s="568"/>
      <c r="D2" s="97"/>
    </row>
    <row r="3" spans="1:4" s="161" customFormat="1" x14ac:dyDescent="0.2">
      <c r="A3" s="96" t="s">
        <v>130</v>
      </c>
      <c r="B3" s="569">
        <f>Antrag_JBM!I4</f>
        <v>0</v>
      </c>
      <c r="C3" s="570"/>
    </row>
    <row r="4" spans="1:4" s="161" customFormat="1" x14ac:dyDescent="0.2">
      <c r="A4" s="96" t="s">
        <v>2</v>
      </c>
      <c r="B4" s="569">
        <f>Antrag_JBM!AC4</f>
        <v>0</v>
      </c>
      <c r="C4" s="570"/>
    </row>
    <row r="5" spans="1:4" s="161" customFormat="1" x14ac:dyDescent="0.2">
      <c r="A5" s="96" t="s">
        <v>131</v>
      </c>
      <c r="B5" s="571">
        <f>Antrag_JBM!I10</f>
        <v>0</v>
      </c>
      <c r="C5" s="572"/>
    </row>
    <row r="6" spans="1:4" s="161" customFormat="1" ht="16.5" customHeight="1" thickBot="1" x14ac:dyDescent="0.25">
      <c r="A6" s="96" t="s">
        <v>132</v>
      </c>
      <c r="B6" s="573">
        <f>Antrag_JBM!I11</f>
        <v>0</v>
      </c>
      <c r="C6" s="574"/>
    </row>
    <row r="7" spans="1:4" s="38" customFormat="1" ht="15.75" x14ac:dyDescent="0.25">
      <c r="A7" s="180"/>
      <c r="B7" s="562"/>
      <c r="C7" s="562"/>
    </row>
    <row r="8" spans="1:4" ht="38.25" x14ac:dyDescent="0.2">
      <c r="A8" s="181" t="s">
        <v>357</v>
      </c>
      <c r="B8" s="216"/>
      <c r="C8" s="217"/>
    </row>
    <row r="9" spans="1:4" x14ac:dyDescent="0.2">
      <c r="A9" s="218"/>
      <c r="B9" s="219"/>
      <c r="C9" s="217"/>
    </row>
    <row r="10" spans="1:4" x14ac:dyDescent="0.2">
      <c r="B10" s="219"/>
      <c r="C10" s="217"/>
    </row>
    <row r="11" spans="1:4" x14ac:dyDescent="0.2">
      <c r="B11" s="219"/>
      <c r="C11" s="217"/>
    </row>
    <row r="12" spans="1:4" ht="65.25" x14ac:dyDescent="0.2">
      <c r="A12" s="181" t="s">
        <v>422</v>
      </c>
      <c r="B12" s="220"/>
      <c r="C12" s="221"/>
    </row>
    <row r="13" spans="1:4" x14ac:dyDescent="0.2">
      <c r="A13" s="218"/>
      <c r="B13" s="219"/>
      <c r="C13" s="217"/>
    </row>
    <row r="14" spans="1:4" x14ac:dyDescent="0.2">
      <c r="A14" s="218"/>
      <c r="B14" s="219"/>
      <c r="C14" s="217"/>
    </row>
    <row r="15" spans="1:4" x14ac:dyDescent="0.2">
      <c r="B15" s="219"/>
      <c r="C15" s="217"/>
    </row>
    <row r="16" spans="1:4" x14ac:dyDescent="0.2">
      <c r="B16" s="563"/>
      <c r="C16" s="563"/>
    </row>
    <row r="17" spans="1:3" s="38" customFormat="1" ht="54.75" x14ac:dyDescent="0.25">
      <c r="A17" s="182" t="s">
        <v>423</v>
      </c>
      <c r="B17" s="183" t="s">
        <v>153</v>
      </c>
      <c r="C17" s="184" t="s">
        <v>154</v>
      </c>
    </row>
    <row r="18" spans="1:3" x14ac:dyDescent="0.2">
      <c r="A18" s="222"/>
      <c r="B18" s="223"/>
      <c r="C18" s="224"/>
    </row>
    <row r="19" spans="1:3" x14ac:dyDescent="0.2">
      <c r="A19" s="224"/>
      <c r="B19" s="223"/>
      <c r="C19" s="224"/>
    </row>
    <row r="20" spans="1:3" x14ac:dyDescent="0.2">
      <c r="A20" s="224"/>
      <c r="B20" s="223"/>
      <c r="C20" s="224"/>
    </row>
    <row r="21" spans="1:3" x14ac:dyDescent="0.2">
      <c r="A21" s="224"/>
      <c r="B21" s="223"/>
      <c r="C21" s="224"/>
    </row>
    <row r="22" spans="1:3" x14ac:dyDescent="0.2">
      <c r="A22" s="224"/>
      <c r="B22" s="223"/>
      <c r="C22" s="224"/>
    </row>
    <row r="23" spans="1:3" x14ac:dyDescent="0.2">
      <c r="A23" s="224"/>
      <c r="B23" s="223"/>
      <c r="C23" s="224"/>
    </row>
    <row r="24" spans="1:3" x14ac:dyDescent="0.2">
      <c r="A24" s="224"/>
      <c r="B24" s="223"/>
      <c r="C24" s="224"/>
    </row>
    <row r="25" spans="1:3" x14ac:dyDescent="0.2">
      <c r="A25" s="224"/>
      <c r="B25" s="223"/>
      <c r="C25" s="224"/>
    </row>
    <row r="26" spans="1:3" x14ac:dyDescent="0.2">
      <c r="A26" s="224"/>
      <c r="B26" s="223"/>
      <c r="C26" s="224"/>
    </row>
    <row r="27" spans="1:3" x14ac:dyDescent="0.2">
      <c r="A27" s="224"/>
      <c r="B27" s="223"/>
      <c r="C27" s="224"/>
    </row>
    <row r="28" spans="1:3" x14ac:dyDescent="0.2">
      <c r="A28" s="224"/>
      <c r="B28" s="223"/>
      <c r="C28" s="224"/>
    </row>
    <row r="29" spans="1:3" x14ac:dyDescent="0.2">
      <c r="A29" s="224"/>
      <c r="B29" s="223"/>
      <c r="C29" s="224"/>
    </row>
    <row r="30" spans="1:3" x14ac:dyDescent="0.2">
      <c r="A30" s="224"/>
      <c r="B30" s="223"/>
      <c r="C30" s="224"/>
    </row>
    <row r="31" spans="1:3" x14ac:dyDescent="0.2">
      <c r="A31" s="224"/>
      <c r="B31" s="223"/>
      <c r="C31" s="224"/>
    </row>
    <row r="32" spans="1:3" x14ac:dyDescent="0.2">
      <c r="A32" s="224"/>
      <c r="B32" s="223"/>
      <c r="C32" s="224"/>
    </row>
    <row r="33" spans="1:3" x14ac:dyDescent="0.2">
      <c r="A33" s="224"/>
      <c r="B33" s="223"/>
      <c r="C33" s="224"/>
    </row>
    <row r="34" spans="1:3" x14ac:dyDescent="0.2">
      <c r="A34" s="224"/>
      <c r="B34" s="223"/>
      <c r="C34" s="224"/>
    </row>
    <row r="35" spans="1:3" x14ac:dyDescent="0.2">
      <c r="A35" s="224"/>
      <c r="B35" s="223"/>
      <c r="C35" s="224"/>
    </row>
    <row r="36" spans="1:3" x14ac:dyDescent="0.2">
      <c r="A36" s="224"/>
      <c r="B36" s="223"/>
      <c r="C36" s="224"/>
    </row>
    <row r="37" spans="1:3" x14ac:dyDescent="0.2">
      <c r="A37" s="224"/>
      <c r="B37" s="223"/>
      <c r="C37" s="224"/>
    </row>
    <row r="38" spans="1:3" x14ac:dyDescent="0.2">
      <c r="A38" s="224"/>
      <c r="B38" s="223"/>
      <c r="C38" s="224"/>
    </row>
    <row r="39" spans="1:3" x14ac:dyDescent="0.2">
      <c r="A39" s="224"/>
      <c r="B39" s="223"/>
      <c r="C39" s="224"/>
    </row>
    <row r="40" spans="1:3" x14ac:dyDescent="0.2">
      <c r="A40" s="224"/>
      <c r="B40" s="223"/>
      <c r="C40" s="224"/>
    </row>
    <row r="41" spans="1:3" x14ac:dyDescent="0.2">
      <c r="A41" s="224"/>
      <c r="B41" s="223"/>
      <c r="C41" s="224"/>
    </row>
    <row r="42" spans="1:3" x14ac:dyDescent="0.2">
      <c r="A42" s="224"/>
      <c r="B42" s="223"/>
      <c r="C42" s="224"/>
    </row>
    <row r="43" spans="1:3" x14ac:dyDescent="0.2">
      <c r="B43" s="225"/>
      <c r="C43" s="225"/>
    </row>
    <row r="44" spans="1:3" x14ac:dyDescent="0.2">
      <c r="B44" s="225"/>
      <c r="C44" s="225"/>
    </row>
    <row r="45" spans="1:3" ht="15.75" x14ac:dyDescent="0.25">
      <c r="A45" s="185" t="s">
        <v>358</v>
      </c>
      <c r="B45" s="226"/>
      <c r="C45" s="227"/>
    </row>
    <row r="46" spans="1:3" x14ac:dyDescent="0.2">
      <c r="B46" s="228"/>
      <c r="C46" s="227"/>
    </row>
    <row r="47" spans="1:3" x14ac:dyDescent="0.2">
      <c r="B47" s="228"/>
      <c r="C47" s="227"/>
    </row>
    <row r="48" spans="1:3" x14ac:dyDescent="0.2">
      <c r="B48" s="228"/>
      <c r="C48" s="227"/>
    </row>
    <row r="49" spans="2:3" x14ac:dyDescent="0.2">
      <c r="B49" s="226"/>
      <c r="C49" s="227"/>
    </row>
  </sheetData>
  <sheetProtection algorithmName="SHA-512" hashValue="X5hBLIXmh/1WP+3iVyTnt6zBHzLHobX8uuugI4zr+O8H3bYvBlUwGxBg+Vsbi9dzYyGMMhIxmd+k/j5eleE3HA==" saltValue="Mc3qaPqeDuJd3fuysq+6ZA==" spinCount="100000" sheet="1" insertRows="0" deleteRows="0"/>
  <mergeCells count="8">
    <mergeCell ref="B7:C7"/>
    <mergeCell ref="B16:C16"/>
    <mergeCell ref="A1:C1"/>
    <mergeCell ref="B2:C2"/>
    <mergeCell ref="B3:C3"/>
    <mergeCell ref="B4:C4"/>
    <mergeCell ref="B5:C5"/>
    <mergeCell ref="B6:C6"/>
  </mergeCells>
  <pageMargins left="0.70866141732283472" right="0.70866141732283472" top="0.78740157480314965" bottom="0.78740157480314965" header="0.31496062992125984" footer="0.31496062992125984"/>
  <pageSetup paperSize="9" scale="96" fitToHeight="0" orientation="landscape" r:id="rId1"/>
  <headerFooter>
    <oddHeader xml:space="preserve">&amp;L&amp;"Arial,Standard"&amp;8Bericht&amp;"-,Standard"&amp;11
&amp;C&amp;"Arial,Standard"&amp;8JBM&amp;R&amp;"Arial,Standard"&amp;8&amp;K000000DPSG Bayern
Version 1/2025
</oddHeader>
    <oddFooter>&amp;C&amp;"Arial,Standard"&amp;8Seite &amp;P von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2B0C9-E558-4BFA-8AA0-01801BFDC167}">
  <sheetPr>
    <pageSetUpPr fitToPage="1"/>
  </sheetPr>
  <dimension ref="A1:B27"/>
  <sheetViews>
    <sheetView view="pageLayout" zoomScaleNormal="100" workbookViewId="0">
      <selection sqref="A1:B1"/>
    </sheetView>
  </sheetViews>
  <sheetFormatPr baseColWidth="10" defaultColWidth="11.42578125" defaultRowHeight="14.25" x14ac:dyDescent="0.2"/>
  <cols>
    <col min="1" max="1" width="38" style="39" customWidth="1"/>
    <col min="2" max="2" width="105" style="39" customWidth="1"/>
    <col min="3" max="16384" width="11.42578125" style="39"/>
  </cols>
  <sheetData>
    <row r="1" spans="1:2" s="38" customFormat="1" ht="56.25" customHeight="1" x14ac:dyDescent="0.4">
      <c r="A1" s="575" t="s">
        <v>424</v>
      </c>
      <c r="B1" s="561"/>
    </row>
    <row r="4" spans="1:2" ht="42.75" x14ac:dyDescent="0.2">
      <c r="A4" s="87" t="s">
        <v>155</v>
      </c>
      <c r="B4" s="88" t="s">
        <v>156</v>
      </c>
    </row>
    <row r="5" spans="1:2" ht="42.75" x14ac:dyDescent="0.2">
      <c r="A5" s="89" t="s">
        <v>338</v>
      </c>
      <c r="B5" s="88" t="s">
        <v>157</v>
      </c>
    </row>
    <row r="6" spans="1:2" ht="28.5" x14ac:dyDescent="0.2">
      <c r="A6" s="90" t="s">
        <v>158</v>
      </c>
      <c r="B6" s="88" t="s">
        <v>355</v>
      </c>
    </row>
    <row r="7" spans="1:2" x14ac:dyDescent="0.2">
      <c r="A7" s="91"/>
      <c r="B7" s="88" t="s">
        <v>159</v>
      </c>
    </row>
    <row r="8" spans="1:2" x14ac:dyDescent="0.2">
      <c r="A8" s="92"/>
      <c r="B8" s="93" t="s">
        <v>160</v>
      </c>
    </row>
    <row r="9" spans="1:2" ht="42.75" x14ac:dyDescent="0.2">
      <c r="A9" s="94" t="s">
        <v>161</v>
      </c>
      <c r="B9" s="88" t="s">
        <v>162</v>
      </c>
    </row>
    <row r="10" spans="1:2" x14ac:dyDescent="0.2">
      <c r="A10" s="94"/>
      <c r="B10" s="88"/>
    </row>
    <row r="11" spans="1:2" ht="42.75" x14ac:dyDescent="0.2">
      <c r="A11" s="94" t="s">
        <v>161</v>
      </c>
      <c r="B11" s="88" t="s">
        <v>163</v>
      </c>
    </row>
    <row r="12" spans="1:2" ht="15" x14ac:dyDescent="0.25">
      <c r="A12" s="95"/>
      <c r="B12" s="95"/>
    </row>
    <row r="13" spans="1:2" ht="42.75" x14ac:dyDescent="0.2">
      <c r="A13" s="94" t="s">
        <v>161</v>
      </c>
      <c r="B13" s="88" t="s">
        <v>164</v>
      </c>
    </row>
    <row r="14" spans="1:2" x14ac:dyDescent="0.2">
      <c r="A14" s="94"/>
      <c r="B14" s="88"/>
    </row>
    <row r="15" spans="1:2" ht="42.75" x14ac:dyDescent="0.2">
      <c r="A15" s="94" t="s">
        <v>165</v>
      </c>
      <c r="B15" s="88" t="s">
        <v>166</v>
      </c>
    </row>
    <row r="16" spans="1:2" x14ac:dyDescent="0.2">
      <c r="A16" s="94"/>
      <c r="B16" s="88"/>
    </row>
    <row r="17" spans="1:2" ht="42.75" x14ac:dyDescent="0.2">
      <c r="A17" s="94" t="s">
        <v>165</v>
      </c>
      <c r="B17" s="88" t="s">
        <v>167</v>
      </c>
    </row>
    <row r="18" spans="1:2" x14ac:dyDescent="0.2">
      <c r="A18" s="94"/>
      <c r="B18" s="88"/>
    </row>
    <row r="19" spans="1:2" ht="42.75" x14ac:dyDescent="0.2">
      <c r="A19" s="94" t="s">
        <v>168</v>
      </c>
      <c r="B19" s="88" t="s">
        <v>169</v>
      </c>
    </row>
    <row r="20" spans="1:2" x14ac:dyDescent="0.2">
      <c r="A20" s="94"/>
      <c r="B20" s="88"/>
    </row>
    <row r="21" spans="1:2" ht="42.75" x14ac:dyDescent="0.2">
      <c r="A21" s="94" t="s">
        <v>168</v>
      </c>
      <c r="B21" s="88" t="s">
        <v>170</v>
      </c>
    </row>
    <row r="22" spans="1:2" ht="15" x14ac:dyDescent="0.25">
      <c r="A22" s="95"/>
      <c r="B22" s="95"/>
    </row>
    <row r="23" spans="1:2" ht="57" x14ac:dyDescent="0.2">
      <c r="A23" s="94" t="s">
        <v>171</v>
      </c>
      <c r="B23" s="88" t="s">
        <v>172</v>
      </c>
    </row>
    <row r="24" spans="1:2" ht="15" x14ac:dyDescent="0.25">
      <c r="A24" s="95"/>
      <c r="B24" s="95"/>
    </row>
    <row r="25" spans="1:2" x14ac:dyDescent="0.2">
      <c r="A25" s="94" t="s">
        <v>173</v>
      </c>
      <c r="B25" s="88" t="s">
        <v>174</v>
      </c>
    </row>
    <row r="26" spans="1:2" ht="15" x14ac:dyDescent="0.25">
      <c r="A26" s="95"/>
      <c r="B26" s="95"/>
    </row>
    <row r="27" spans="1:2" ht="42.75" x14ac:dyDescent="0.2">
      <c r="A27" s="94" t="s">
        <v>175</v>
      </c>
      <c r="B27" s="88" t="s">
        <v>176</v>
      </c>
    </row>
  </sheetData>
  <sheetProtection algorithmName="SHA-512" hashValue="yUkMgdQI6rQ+NUFEQeCqRzLxvfijVWt/ejt43VsWNdRhRKl70qioRSHwdMOUjev9AZVigkBh54NnrgZiTJIjNA==" saltValue="19933Sz6sxY5rvnwYucLTQ==" spinCount="100000" sheet="1" formatCells="0" formatColumns="0" formatRows="0" insertColumns="0" insertRows="0" insertHyperlinks="0" deleteColumns="0" deleteRows="0" sort="0" autoFilter="0" pivotTables="0"/>
  <mergeCells count="1">
    <mergeCell ref="A1:B1"/>
  </mergeCells>
  <pageMargins left="0.7" right="0.7" top="0.78740157499999996" bottom="0.78740157499999996" header="0.3" footer="0.3"/>
  <pageSetup paperSize="9" scale="91" fitToHeight="0" orientation="landscape" r:id="rId1"/>
  <headerFooter>
    <oddHeader xml:space="preserve">&amp;L&amp;"Arial,Standard"&amp;8Textbausteine
&amp;C&amp;"Arial,Standard"&amp;8JBM
&amp;R&amp;"Arial,Standard"&amp;8&amp;K000000DPSG Bayern
Version 1/2025
</oddHeader>
    <oddFooter>&amp;R&amp;"Arial,Standard"&amp;8Seite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1CCF0-3C2B-4319-AF4D-4B826362F6EE}">
  <sheetPr>
    <pageSetUpPr fitToPage="1"/>
  </sheetPr>
  <dimension ref="A1:N1"/>
  <sheetViews>
    <sheetView view="pageLayout" zoomScaleNormal="100" workbookViewId="0">
      <selection sqref="A1:N1"/>
    </sheetView>
  </sheetViews>
  <sheetFormatPr baseColWidth="10" defaultColWidth="11.42578125" defaultRowHeight="14.25" x14ac:dyDescent="0.2"/>
  <cols>
    <col min="1" max="1" width="32.7109375" style="39" customWidth="1"/>
    <col min="2" max="4" width="11.42578125" style="39"/>
    <col min="5" max="5" width="18.5703125" style="39" customWidth="1"/>
    <col min="6" max="8" width="11.42578125" style="39"/>
    <col min="9" max="9" width="19.28515625" style="39" customWidth="1"/>
    <col min="10" max="16384" width="11.42578125" style="39"/>
  </cols>
  <sheetData>
    <row r="1" spans="1:14" ht="30" x14ac:dyDescent="0.4">
      <c r="A1" s="561" t="s">
        <v>268</v>
      </c>
      <c r="B1" s="561"/>
      <c r="C1" s="561"/>
      <c r="D1" s="561"/>
      <c r="E1" s="561"/>
      <c r="F1" s="561"/>
      <c r="G1" s="561"/>
      <c r="H1" s="561"/>
      <c r="I1" s="561"/>
      <c r="J1" s="561"/>
      <c r="K1" s="561"/>
      <c r="L1" s="561"/>
      <c r="M1" s="561"/>
      <c r="N1" s="561"/>
    </row>
  </sheetData>
  <sheetProtection algorithmName="SHA-512" hashValue="SjceDunOWsxQl72+LThnxCuV+E9ppUH7Nsi3eDKUw9NYdLbzMDyqyATg59pma9HkdNmKF1mktVXY/t/F9HBmaw==" saltValue="0T0nKYiA+jzclWnpDfmSfA==" spinCount="100000" sheet="1" insertRows="0" deleteRows="0"/>
  <mergeCells count="1">
    <mergeCell ref="A1:N1"/>
  </mergeCells>
  <pageMargins left="0.7" right="0.7" top="0.78740157499999996" bottom="0.78740157499999996" header="0.3" footer="0.3"/>
  <pageSetup paperSize="9" scale="66" fitToHeight="0" orientation="landscape" r:id="rId1"/>
  <headerFooter>
    <oddHeader xml:space="preserve">&amp;L&amp;"Arial,Standard"&amp;8Wort-Bildmarken&amp;C&amp;"Arial,Standard"&amp;8JBM&amp;R&amp;"Arial,Standard"&amp;8&amp;K000000DPSG Bayern
Version 1/2025
</oddHeader>
    <oddFooter>&amp;R&amp;"Arial,Standard"&amp;8Seite &amp;P</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116"/>
  <sheetViews>
    <sheetView view="pageLayout" zoomScaleNormal="100" workbookViewId="0">
      <selection activeCell="B1" sqref="B1"/>
    </sheetView>
  </sheetViews>
  <sheetFormatPr baseColWidth="10" defaultColWidth="11.42578125" defaultRowHeight="15" x14ac:dyDescent="0.25"/>
  <cols>
    <col min="1" max="1" width="11.28515625" style="38" bestFit="1" customWidth="1"/>
    <col min="2" max="2" width="158.140625" style="28" customWidth="1"/>
    <col min="3" max="16384" width="11.42578125" style="28"/>
  </cols>
  <sheetData>
    <row r="1" spans="1:4" ht="23.25" x14ac:dyDescent="0.25">
      <c r="B1" s="265" t="s">
        <v>177</v>
      </c>
    </row>
    <row r="2" spans="1:4" ht="31.5" x14ac:dyDescent="0.25">
      <c r="B2" s="266" t="s">
        <v>178</v>
      </c>
    </row>
    <row r="3" spans="1:4" s="114" customFormat="1" x14ac:dyDescent="0.25">
      <c r="A3" s="267"/>
      <c r="B3" s="268" t="s">
        <v>356</v>
      </c>
    </row>
    <row r="5" spans="1:4" ht="15.75" x14ac:dyDescent="0.25">
      <c r="A5" s="185" t="s">
        <v>17</v>
      </c>
      <c r="B5" s="269" t="s">
        <v>179</v>
      </c>
      <c r="C5" s="269"/>
    </row>
    <row r="6" spans="1:4" ht="43.5" customHeight="1" x14ac:dyDescent="0.25">
      <c r="B6" s="270" t="s">
        <v>365</v>
      </c>
    </row>
    <row r="7" spans="1:4" x14ac:dyDescent="0.25">
      <c r="B7" s="271"/>
    </row>
    <row r="8" spans="1:4" ht="15.75" x14ac:dyDescent="0.25">
      <c r="A8" s="185" t="s">
        <v>18</v>
      </c>
      <c r="B8" s="269" t="s">
        <v>180</v>
      </c>
      <c r="C8" s="269"/>
    </row>
    <row r="9" spans="1:4" ht="29.25" customHeight="1" x14ac:dyDescent="0.25">
      <c r="B9" s="270" t="s">
        <v>359</v>
      </c>
    </row>
    <row r="10" spans="1:4" s="114" customFormat="1" ht="25.5" x14ac:dyDescent="0.25">
      <c r="A10" s="267"/>
      <c r="B10" s="272" t="s">
        <v>366</v>
      </c>
      <c r="D10" s="273"/>
    </row>
    <row r="11" spans="1:4" s="114" customFormat="1" ht="25.5" x14ac:dyDescent="0.25">
      <c r="A11" s="267"/>
      <c r="B11" s="272" t="s">
        <v>339</v>
      </c>
    </row>
    <row r="12" spans="1:4" s="114" customFormat="1" ht="76.5" x14ac:dyDescent="0.25">
      <c r="A12" s="267"/>
      <c r="B12" s="272" t="s">
        <v>367</v>
      </c>
    </row>
    <row r="14" spans="1:4" x14ac:dyDescent="0.25">
      <c r="A14" s="274" t="s">
        <v>181</v>
      </c>
      <c r="B14" s="275" t="s">
        <v>182</v>
      </c>
      <c r="C14" s="275"/>
    </row>
    <row r="15" spans="1:4" ht="25.5" x14ac:dyDescent="0.25">
      <c r="A15" s="276"/>
      <c r="B15" s="277" t="s">
        <v>340</v>
      </c>
    </row>
    <row r="16" spans="1:4" x14ac:dyDescent="0.25">
      <c r="A16" s="276"/>
      <c r="B16" s="270" t="s">
        <v>360</v>
      </c>
    </row>
    <row r="17" spans="1:3" ht="102" x14ac:dyDescent="0.25">
      <c r="A17" s="276"/>
      <c r="B17" s="270" t="s">
        <v>368</v>
      </c>
    </row>
    <row r="19" spans="1:3" x14ac:dyDescent="0.25">
      <c r="A19" s="274" t="s">
        <v>183</v>
      </c>
      <c r="B19" s="275" t="s">
        <v>184</v>
      </c>
      <c r="C19" s="275"/>
    </row>
    <row r="20" spans="1:3" ht="28.5" customHeight="1" x14ac:dyDescent="0.25">
      <c r="A20" s="278" t="s">
        <v>185</v>
      </c>
      <c r="B20" s="277" t="s">
        <v>362</v>
      </c>
    </row>
    <row r="21" spans="1:3" s="114" customFormat="1" ht="38.25" x14ac:dyDescent="0.25">
      <c r="A21" s="279" t="s">
        <v>186</v>
      </c>
      <c r="B21" s="280" t="s">
        <v>364</v>
      </c>
    </row>
    <row r="22" spans="1:3" ht="38.25" x14ac:dyDescent="0.25">
      <c r="A22" s="276" t="s">
        <v>187</v>
      </c>
      <c r="B22" s="277" t="s">
        <v>363</v>
      </c>
    </row>
    <row r="23" spans="1:3" x14ac:dyDescent="0.25">
      <c r="A23" s="278" t="s">
        <v>361</v>
      </c>
      <c r="B23" s="271" t="s">
        <v>188</v>
      </c>
    </row>
    <row r="24" spans="1:3" ht="32.25" customHeight="1" x14ac:dyDescent="0.25">
      <c r="A24" s="281" t="s">
        <v>35</v>
      </c>
      <c r="B24" s="270" t="s">
        <v>189</v>
      </c>
    </row>
    <row r="25" spans="1:3" ht="17.25" customHeight="1" x14ac:dyDescent="0.25">
      <c r="A25" s="281" t="s">
        <v>36</v>
      </c>
      <c r="B25" s="270" t="s">
        <v>341</v>
      </c>
    </row>
    <row r="26" spans="1:3" s="114" customFormat="1" ht="42.75" customHeight="1" x14ac:dyDescent="0.25">
      <c r="A26" s="282"/>
      <c r="B26" s="283" t="s">
        <v>342</v>
      </c>
    </row>
    <row r="27" spans="1:3" s="114" customFormat="1" ht="28.5" customHeight="1" x14ac:dyDescent="0.25">
      <c r="A27" s="282"/>
      <c r="B27" s="283" t="s">
        <v>343</v>
      </c>
    </row>
    <row r="28" spans="1:3" s="114" customFormat="1" ht="28.5" customHeight="1" x14ac:dyDescent="0.25">
      <c r="A28" s="282"/>
      <c r="B28" s="283" t="s">
        <v>344</v>
      </c>
    </row>
    <row r="30" spans="1:3" ht="15.75" x14ac:dyDescent="0.25">
      <c r="A30" s="185" t="s">
        <v>19</v>
      </c>
      <c r="B30" s="269" t="s">
        <v>376</v>
      </c>
      <c r="C30" s="269"/>
    </row>
    <row r="31" spans="1:3" x14ac:dyDescent="0.25">
      <c r="A31" s="274" t="s">
        <v>190</v>
      </c>
      <c r="B31" s="275" t="s">
        <v>377</v>
      </c>
      <c r="C31" s="275"/>
    </row>
    <row r="32" spans="1:3" x14ac:dyDescent="0.25">
      <c r="A32" s="276" t="s">
        <v>191</v>
      </c>
      <c r="B32" s="284" t="s">
        <v>192</v>
      </c>
    </row>
    <row r="33" spans="1:3" ht="77.25" x14ac:dyDescent="0.25">
      <c r="A33" s="276" t="s">
        <v>193</v>
      </c>
      <c r="B33" s="285" t="s">
        <v>194</v>
      </c>
    </row>
    <row r="34" spans="1:3" s="114" customFormat="1" ht="39" x14ac:dyDescent="0.25">
      <c r="A34" s="279" t="s">
        <v>195</v>
      </c>
      <c r="B34" s="286" t="s">
        <v>345</v>
      </c>
    </row>
    <row r="35" spans="1:3" x14ac:dyDescent="0.25">
      <c r="A35" s="276" t="s">
        <v>196</v>
      </c>
      <c r="B35" s="277" t="s">
        <v>197</v>
      </c>
    </row>
    <row r="37" spans="1:3" x14ac:dyDescent="0.25">
      <c r="A37" s="274" t="s">
        <v>198</v>
      </c>
      <c r="B37" s="275" t="s">
        <v>378</v>
      </c>
      <c r="C37" s="275"/>
    </row>
    <row r="38" spans="1:3" s="114" customFormat="1" x14ac:dyDescent="0.25">
      <c r="A38" s="267"/>
      <c r="B38" s="287" t="s">
        <v>199</v>
      </c>
    </row>
    <row r="39" spans="1:3" s="114" customFormat="1" x14ac:dyDescent="0.25">
      <c r="A39" s="279" t="s">
        <v>200</v>
      </c>
      <c r="B39" s="287" t="s">
        <v>201</v>
      </c>
    </row>
    <row r="40" spans="1:3" s="114" customFormat="1" ht="26.25" x14ac:dyDescent="0.25">
      <c r="A40" s="279" t="s">
        <v>202</v>
      </c>
      <c r="B40" s="286" t="s">
        <v>203</v>
      </c>
    </row>
    <row r="41" spans="1:3" s="114" customFormat="1" ht="26.25" x14ac:dyDescent="0.25">
      <c r="A41" s="279" t="s">
        <v>204</v>
      </c>
      <c r="B41" s="288" t="s">
        <v>205</v>
      </c>
    </row>
    <row r="42" spans="1:3" s="114" customFormat="1" x14ac:dyDescent="0.25">
      <c r="A42" s="279" t="s">
        <v>206</v>
      </c>
      <c r="B42" s="287" t="s">
        <v>207</v>
      </c>
    </row>
    <row r="43" spans="1:3" s="114" customFormat="1" x14ac:dyDescent="0.25">
      <c r="A43" s="279" t="s">
        <v>208</v>
      </c>
      <c r="B43" s="287" t="s">
        <v>209</v>
      </c>
    </row>
    <row r="44" spans="1:3" s="114" customFormat="1" ht="51.75" x14ac:dyDescent="0.25">
      <c r="A44" s="279" t="s">
        <v>210</v>
      </c>
      <c r="B44" s="286" t="s">
        <v>369</v>
      </c>
    </row>
    <row r="45" spans="1:3" x14ac:dyDescent="0.25">
      <c r="A45" s="289"/>
    </row>
    <row r="46" spans="1:3" ht="15.75" x14ac:dyDescent="0.25">
      <c r="A46" s="185" t="s">
        <v>20</v>
      </c>
      <c r="B46" s="290" t="s">
        <v>211</v>
      </c>
    </row>
    <row r="47" spans="1:3" x14ac:dyDescent="0.25">
      <c r="A47" s="291"/>
      <c r="B47" s="271" t="s">
        <v>212</v>
      </c>
    </row>
    <row r="48" spans="1:3" ht="26.25" x14ac:dyDescent="0.25">
      <c r="A48" s="276" t="s">
        <v>379</v>
      </c>
      <c r="B48" s="285" t="s">
        <v>213</v>
      </c>
    </row>
    <row r="49" spans="1:4" x14ac:dyDescent="0.25">
      <c r="A49" s="276" t="s">
        <v>380</v>
      </c>
      <c r="B49" s="292" t="s">
        <v>214</v>
      </c>
    </row>
    <row r="50" spans="1:4" x14ac:dyDescent="0.25">
      <c r="A50" s="276" t="s">
        <v>381</v>
      </c>
      <c r="B50" s="271" t="s">
        <v>215</v>
      </c>
    </row>
    <row r="51" spans="1:4" s="114" customFormat="1" x14ac:dyDescent="0.25">
      <c r="A51" s="279" t="s">
        <v>382</v>
      </c>
      <c r="B51" s="293" t="s">
        <v>346</v>
      </c>
      <c r="D51" s="273"/>
    </row>
    <row r="52" spans="1:4" s="296" customFormat="1" x14ac:dyDescent="0.25">
      <c r="A52" s="294" t="s">
        <v>383</v>
      </c>
      <c r="B52" s="295" t="s">
        <v>353</v>
      </c>
    </row>
    <row r="53" spans="1:4" x14ac:dyDescent="0.25">
      <c r="A53" s="276" t="s">
        <v>384</v>
      </c>
      <c r="B53" s="292" t="s">
        <v>216</v>
      </c>
    </row>
    <row r="55" spans="1:4" s="114" customFormat="1" ht="15.75" x14ac:dyDescent="0.25">
      <c r="A55" s="297" t="s">
        <v>21</v>
      </c>
      <c r="B55" s="298" t="s">
        <v>217</v>
      </c>
      <c r="D55" s="273"/>
    </row>
    <row r="56" spans="1:4" s="114" customFormat="1" x14ac:dyDescent="0.25">
      <c r="A56" s="279" t="s">
        <v>218</v>
      </c>
      <c r="B56" s="287" t="s">
        <v>219</v>
      </c>
    </row>
    <row r="57" spans="1:4" s="114" customFormat="1" ht="26.25" x14ac:dyDescent="0.25">
      <c r="A57" s="279" t="s">
        <v>220</v>
      </c>
      <c r="B57" s="286" t="s">
        <v>221</v>
      </c>
    </row>
    <row r="58" spans="1:4" s="114" customFormat="1" ht="38.25" x14ac:dyDescent="0.25">
      <c r="A58" s="279"/>
      <c r="B58" s="299" t="s">
        <v>222</v>
      </c>
    </row>
    <row r="59" spans="1:4" s="114" customFormat="1" ht="51.75" x14ac:dyDescent="0.25">
      <c r="A59" s="279" t="s">
        <v>223</v>
      </c>
      <c r="B59" s="286" t="s">
        <v>224</v>
      </c>
    </row>
    <row r="60" spans="1:4" s="114" customFormat="1" ht="63.75" x14ac:dyDescent="0.25">
      <c r="A60" s="279" t="s">
        <v>225</v>
      </c>
      <c r="B60" s="283" t="s">
        <v>226</v>
      </c>
    </row>
    <row r="61" spans="1:4" x14ac:dyDescent="0.25">
      <c r="A61" s="300"/>
      <c r="B61" s="301"/>
    </row>
    <row r="62" spans="1:4" ht="15.75" x14ac:dyDescent="0.25">
      <c r="A62" s="302" t="s">
        <v>22</v>
      </c>
      <c r="B62" s="290" t="s">
        <v>227</v>
      </c>
    </row>
    <row r="63" spans="1:4" ht="25.5" x14ac:dyDescent="0.25">
      <c r="A63" s="276" t="s">
        <v>228</v>
      </c>
      <c r="B63" s="303" t="s">
        <v>229</v>
      </c>
    </row>
    <row r="64" spans="1:4" x14ac:dyDescent="0.25">
      <c r="A64" s="276" t="s">
        <v>230</v>
      </c>
      <c r="B64" s="304" t="s">
        <v>231</v>
      </c>
    </row>
    <row r="65" spans="1:4" s="114" customFormat="1" ht="63.75" x14ac:dyDescent="0.25">
      <c r="A65" s="279" t="s">
        <v>232</v>
      </c>
      <c r="B65" s="283" t="s">
        <v>370</v>
      </c>
      <c r="D65" s="273"/>
    </row>
    <row r="66" spans="1:4" s="114" customFormat="1" ht="26.25" x14ac:dyDescent="0.25">
      <c r="A66" s="305"/>
      <c r="B66" s="286" t="s">
        <v>450</v>
      </c>
    </row>
    <row r="67" spans="1:4" x14ac:dyDescent="0.25">
      <c r="A67" s="300"/>
      <c r="B67" s="301"/>
    </row>
    <row r="68" spans="1:4" ht="15.75" x14ac:dyDescent="0.25">
      <c r="A68" s="302" t="s">
        <v>23</v>
      </c>
      <c r="B68" s="290" t="s">
        <v>233</v>
      </c>
    </row>
    <row r="69" spans="1:4" ht="26.25" x14ac:dyDescent="0.25">
      <c r="A69" s="300"/>
      <c r="B69" s="285" t="s">
        <v>234</v>
      </c>
    </row>
    <row r="70" spans="1:4" x14ac:dyDescent="0.25">
      <c r="A70" s="300"/>
      <c r="B70" s="271" t="s">
        <v>235</v>
      </c>
    </row>
    <row r="71" spans="1:4" x14ac:dyDescent="0.25">
      <c r="A71" s="300"/>
      <c r="B71" s="306" t="s">
        <v>236</v>
      </c>
    </row>
    <row r="72" spans="1:4" x14ac:dyDescent="0.25">
      <c r="A72" s="300"/>
      <c r="B72" s="306" t="s">
        <v>237</v>
      </c>
    </row>
    <row r="73" spans="1:4" s="114" customFormat="1" x14ac:dyDescent="0.25">
      <c r="A73" s="305"/>
      <c r="B73" s="307" t="s">
        <v>350</v>
      </c>
    </row>
    <row r="74" spans="1:4" x14ac:dyDescent="0.25">
      <c r="A74" s="300"/>
      <c r="B74" s="306" t="s">
        <v>351</v>
      </c>
    </row>
    <row r="75" spans="1:4" x14ac:dyDescent="0.25">
      <c r="A75" s="300"/>
      <c r="B75" s="306" t="s">
        <v>238</v>
      </c>
    </row>
    <row r="76" spans="1:4" x14ac:dyDescent="0.25">
      <c r="A76" s="300"/>
      <c r="B76" s="308" t="s">
        <v>239</v>
      </c>
    </row>
    <row r="77" spans="1:4" x14ac:dyDescent="0.25">
      <c r="A77" s="300"/>
      <c r="B77" s="308" t="s">
        <v>240</v>
      </c>
    </row>
    <row r="78" spans="1:4" x14ac:dyDescent="0.25">
      <c r="A78" s="300"/>
      <c r="B78" s="308" t="s">
        <v>241</v>
      </c>
    </row>
    <row r="79" spans="1:4" x14ac:dyDescent="0.25">
      <c r="B79" s="308" t="s">
        <v>242</v>
      </c>
    </row>
    <row r="80" spans="1:4" x14ac:dyDescent="0.25">
      <c r="B80" s="309" t="s">
        <v>243</v>
      </c>
    </row>
    <row r="81" spans="1:4" x14ac:dyDescent="0.25">
      <c r="B81" s="301"/>
    </row>
    <row r="82" spans="1:4" ht="15.75" x14ac:dyDescent="0.25">
      <c r="A82" s="185" t="s">
        <v>24</v>
      </c>
      <c r="B82" s="290" t="s">
        <v>244</v>
      </c>
    </row>
    <row r="83" spans="1:4" x14ac:dyDescent="0.25">
      <c r="B83" s="292" t="s">
        <v>245</v>
      </c>
    </row>
    <row r="85" spans="1:4" ht="15.75" x14ac:dyDescent="0.25">
      <c r="A85" s="185" t="s">
        <v>25</v>
      </c>
      <c r="B85" s="290" t="s">
        <v>246</v>
      </c>
    </row>
    <row r="86" spans="1:4" x14ac:dyDescent="0.25">
      <c r="B86" s="292" t="s">
        <v>247</v>
      </c>
    </row>
    <row r="87" spans="1:4" x14ac:dyDescent="0.25">
      <c r="B87" s="271" t="s">
        <v>385</v>
      </c>
    </row>
    <row r="88" spans="1:4" x14ac:dyDescent="0.25">
      <c r="B88" s="306" t="s">
        <v>248</v>
      </c>
    </row>
    <row r="89" spans="1:4" x14ac:dyDescent="0.25">
      <c r="B89" s="306" t="s">
        <v>249</v>
      </c>
    </row>
    <row r="90" spans="1:4" x14ac:dyDescent="0.25">
      <c r="B90" s="306" t="s">
        <v>250</v>
      </c>
    </row>
    <row r="91" spans="1:4" x14ac:dyDescent="0.25">
      <c r="B91" s="306" t="s">
        <v>251</v>
      </c>
    </row>
    <row r="92" spans="1:4" s="114" customFormat="1" x14ac:dyDescent="0.25">
      <c r="A92" s="267"/>
      <c r="B92" s="307" t="s">
        <v>354</v>
      </c>
      <c r="D92" s="273"/>
    </row>
    <row r="93" spans="1:4" x14ac:dyDescent="0.25">
      <c r="B93" s="306" t="s">
        <v>252</v>
      </c>
    </row>
    <row r="94" spans="1:4" x14ac:dyDescent="0.25">
      <c r="B94" s="271" t="s">
        <v>352</v>
      </c>
    </row>
    <row r="96" spans="1:4" ht="15.75" x14ac:dyDescent="0.25">
      <c r="A96" s="185" t="s">
        <v>26</v>
      </c>
      <c r="B96" s="290" t="s">
        <v>253</v>
      </c>
    </row>
    <row r="97" spans="1:4" s="114" customFormat="1" ht="26.25" x14ac:dyDescent="0.25">
      <c r="A97" s="267"/>
      <c r="B97" s="286" t="s">
        <v>347</v>
      </c>
      <c r="D97" s="273"/>
    </row>
    <row r="98" spans="1:4" x14ac:dyDescent="0.25">
      <c r="B98" s="285"/>
    </row>
    <row r="99" spans="1:4" ht="15.75" x14ac:dyDescent="0.25">
      <c r="A99" s="185" t="s">
        <v>32</v>
      </c>
      <c r="B99" s="290" t="s">
        <v>254</v>
      </c>
    </row>
    <row r="100" spans="1:4" s="114" customFormat="1" x14ac:dyDescent="0.25">
      <c r="A100" s="267"/>
      <c r="B100" s="286" t="s">
        <v>371</v>
      </c>
    </row>
    <row r="102" spans="1:4" ht="15.75" x14ac:dyDescent="0.25">
      <c r="A102" s="185" t="s">
        <v>33</v>
      </c>
      <c r="B102" s="310" t="s">
        <v>255</v>
      </c>
    </row>
    <row r="103" spans="1:4" ht="25.5" x14ac:dyDescent="0.25">
      <c r="B103" s="277" t="s">
        <v>372</v>
      </c>
    </row>
    <row r="105" spans="1:4" ht="15.75" x14ac:dyDescent="0.25">
      <c r="A105" s="185" t="s">
        <v>34</v>
      </c>
      <c r="B105" s="290" t="s">
        <v>256</v>
      </c>
    </row>
    <row r="106" spans="1:4" x14ac:dyDescent="0.25">
      <c r="A106" s="276" t="s">
        <v>257</v>
      </c>
      <c r="B106" s="284" t="s">
        <v>258</v>
      </c>
    </row>
    <row r="107" spans="1:4" ht="25.5" x14ac:dyDescent="0.25">
      <c r="A107" s="276" t="s">
        <v>259</v>
      </c>
      <c r="B107" s="270" t="s">
        <v>260</v>
      </c>
    </row>
    <row r="108" spans="1:4" x14ac:dyDescent="0.25">
      <c r="A108" s="276" t="s">
        <v>261</v>
      </c>
      <c r="B108" s="284" t="s">
        <v>262</v>
      </c>
    </row>
    <row r="109" spans="1:4" ht="25.5" x14ac:dyDescent="0.25">
      <c r="A109" s="276" t="s">
        <v>263</v>
      </c>
      <c r="B109" s="270" t="s">
        <v>264</v>
      </c>
    </row>
    <row r="110" spans="1:4" ht="25.5" x14ac:dyDescent="0.25">
      <c r="A110" s="276" t="s">
        <v>265</v>
      </c>
      <c r="B110" s="270" t="s">
        <v>373</v>
      </c>
    </row>
    <row r="111" spans="1:4" s="114" customFormat="1" x14ac:dyDescent="0.25">
      <c r="A111" s="279" t="s">
        <v>374</v>
      </c>
      <c r="B111" s="279" t="s">
        <v>348</v>
      </c>
    </row>
    <row r="114" spans="2:2" ht="29.25" x14ac:dyDescent="0.25">
      <c r="B114" s="163" t="s">
        <v>266</v>
      </c>
    </row>
    <row r="115" spans="2:2" x14ac:dyDescent="0.25">
      <c r="B115" s="311" t="s">
        <v>267</v>
      </c>
    </row>
    <row r="116" spans="2:2" x14ac:dyDescent="0.25">
      <c r="B116" s="311" t="s">
        <v>375</v>
      </c>
    </row>
  </sheetData>
  <sheetProtection algorithmName="SHA-512" hashValue="TkBpsl16ZBxyL+xFmwafawMRrbXxsRaf6mJuvGeAH4JvOyHTp9TIHNcGLWB5UMWCUV9T/cmXR8SGQAAIPKWKiA==" saltValue="jJsTeRwpoybJS5VR9qqtYw==" spinCount="100000" sheet="1" objects="1" scenarios="1"/>
  <hyperlinks>
    <hyperlink ref="B115" r:id="rId1" xr:uid="{B851B168-B259-45F8-8E36-EFF9C13DA873}"/>
    <hyperlink ref="B116" r:id="rId2" xr:uid="{2885EE64-3365-455F-8A74-94BDF6C2B36D}"/>
  </hyperlinks>
  <pageMargins left="0.7" right="0.7" top="0.78740157499999996" bottom="0.78740157499999996" header="0.3" footer="0.3"/>
  <pageSetup paperSize="9" scale="77" fitToHeight="0" orientation="landscape" r:id="rId3"/>
  <headerFooter>
    <oddHeader xml:space="preserve">&amp;C&amp;"Arial,Standard"&amp;8JBM&amp;R&amp;"Arial,Standard"&amp;8DPSG Bayern
Version 1/2025
</oddHeader>
    <oddFooter>&amp;C&amp;"Arial,Standard"&amp;8Seite &amp;P von &amp;N</oddFooter>
  </headerFooter>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pageSetUpPr fitToPage="1"/>
  </sheetPr>
  <dimension ref="A1:I31"/>
  <sheetViews>
    <sheetView workbookViewId="0">
      <selection activeCell="A6" sqref="A6"/>
    </sheetView>
  </sheetViews>
  <sheetFormatPr baseColWidth="10" defaultColWidth="11.42578125" defaultRowHeight="15" x14ac:dyDescent="0.25"/>
  <cols>
    <col min="1" max="1" width="80.5703125" bestFit="1" customWidth="1"/>
    <col min="2" max="2" width="59.28515625" customWidth="1"/>
    <col min="3" max="3" width="9" bestFit="1" customWidth="1"/>
  </cols>
  <sheetData>
    <row r="1" spans="1:9" x14ac:dyDescent="0.25">
      <c r="A1" s="31" t="s">
        <v>269</v>
      </c>
      <c r="B1" s="31"/>
      <c r="C1" s="31"/>
      <c r="D1" s="31"/>
      <c r="E1" s="2"/>
      <c r="F1" s="2"/>
      <c r="G1" s="2"/>
      <c r="H1" s="2"/>
      <c r="I1" s="1"/>
    </row>
    <row r="2" spans="1:9" x14ac:dyDescent="0.25">
      <c r="A2" s="31"/>
      <c r="B2" s="31"/>
      <c r="C2" s="31"/>
      <c r="D2" s="31"/>
      <c r="E2" s="2"/>
      <c r="F2" s="2"/>
      <c r="G2" s="2"/>
      <c r="H2" s="2"/>
      <c r="I2" s="1"/>
    </row>
    <row r="3" spans="1:9" x14ac:dyDescent="0.25">
      <c r="A3" s="31" t="s">
        <v>270</v>
      </c>
      <c r="B3" s="31"/>
      <c r="C3" s="31"/>
      <c r="D3" s="31"/>
      <c r="E3" s="2"/>
      <c r="F3" s="2"/>
      <c r="G3" s="2"/>
      <c r="H3" s="2"/>
      <c r="I3" s="1"/>
    </row>
    <row r="4" spans="1:9" x14ac:dyDescent="0.25">
      <c r="A4" s="31"/>
      <c r="B4" s="31"/>
      <c r="C4" s="31"/>
      <c r="D4" s="31"/>
      <c r="E4" s="2"/>
      <c r="F4" s="2"/>
      <c r="G4" s="2"/>
      <c r="H4" s="2"/>
      <c r="I4" s="1"/>
    </row>
    <row r="5" spans="1:9" x14ac:dyDescent="0.25">
      <c r="A5" s="32"/>
      <c r="B5" s="32"/>
      <c r="C5" s="32"/>
      <c r="D5" s="38"/>
      <c r="E5" s="39"/>
      <c r="F5" s="39"/>
      <c r="G5" s="39"/>
      <c r="H5" s="39"/>
    </row>
    <row r="6" spans="1:9" x14ac:dyDescent="0.25">
      <c r="A6" s="33" t="s">
        <v>271</v>
      </c>
      <c r="B6" s="33" t="s">
        <v>272</v>
      </c>
      <c r="C6" s="33" t="s">
        <v>273</v>
      </c>
      <c r="D6" s="28"/>
    </row>
    <row r="7" spans="1:9" x14ac:dyDescent="0.25">
      <c r="A7" s="34" t="s">
        <v>274</v>
      </c>
      <c r="B7" s="35" t="s">
        <v>275</v>
      </c>
      <c r="C7" s="83" t="s">
        <v>276</v>
      </c>
      <c r="D7" s="28"/>
    </row>
    <row r="8" spans="1:9" x14ac:dyDescent="0.25">
      <c r="A8" s="34" t="s">
        <v>277</v>
      </c>
      <c r="B8" s="35" t="s">
        <v>278</v>
      </c>
      <c r="C8" s="83" t="s">
        <v>279</v>
      </c>
      <c r="D8" s="28"/>
    </row>
    <row r="9" spans="1:9" ht="24" x14ac:dyDescent="0.25">
      <c r="A9" s="34" t="s">
        <v>280</v>
      </c>
      <c r="B9" s="35" t="s">
        <v>281</v>
      </c>
      <c r="C9" s="83" t="s">
        <v>282</v>
      </c>
      <c r="D9" s="28"/>
    </row>
    <row r="10" spans="1:9" ht="36" x14ac:dyDescent="0.25">
      <c r="A10" s="34" t="s">
        <v>283</v>
      </c>
      <c r="B10" s="35" t="s">
        <v>284</v>
      </c>
      <c r="C10" s="83" t="s">
        <v>285</v>
      </c>
      <c r="D10" s="28"/>
    </row>
    <row r="11" spans="1:9" ht="48" x14ac:dyDescent="0.25">
      <c r="A11" s="34" t="s">
        <v>286</v>
      </c>
      <c r="B11" s="35" t="s">
        <v>287</v>
      </c>
      <c r="C11" s="83" t="s">
        <v>288</v>
      </c>
      <c r="D11" s="28"/>
    </row>
    <row r="12" spans="1:9" x14ac:dyDescent="0.25">
      <c r="A12" s="34" t="s">
        <v>289</v>
      </c>
      <c r="B12" s="35" t="s">
        <v>290</v>
      </c>
      <c r="C12" s="83" t="s">
        <v>291</v>
      </c>
      <c r="D12" s="28"/>
    </row>
    <row r="13" spans="1:9" ht="24" x14ac:dyDescent="0.25">
      <c r="A13" s="34" t="s">
        <v>292</v>
      </c>
      <c r="B13" s="35" t="s">
        <v>293</v>
      </c>
      <c r="C13" s="83" t="s">
        <v>294</v>
      </c>
      <c r="D13" s="28"/>
    </row>
    <row r="14" spans="1:9" ht="24" x14ac:dyDescent="0.25">
      <c r="A14" s="34" t="s">
        <v>295</v>
      </c>
      <c r="B14" s="35" t="s">
        <v>296</v>
      </c>
      <c r="C14" s="83" t="s">
        <v>297</v>
      </c>
      <c r="D14" s="28"/>
    </row>
    <row r="15" spans="1:9" ht="24" x14ac:dyDescent="0.25">
      <c r="A15" s="34" t="s">
        <v>298</v>
      </c>
      <c r="B15" s="35" t="s">
        <v>299</v>
      </c>
      <c r="C15" s="83" t="s">
        <v>300</v>
      </c>
      <c r="D15" s="28"/>
    </row>
    <row r="16" spans="1:9" x14ac:dyDescent="0.25">
      <c r="A16" s="34" t="s">
        <v>301</v>
      </c>
      <c r="B16" s="35" t="s">
        <v>302</v>
      </c>
      <c r="C16" s="83" t="s">
        <v>303</v>
      </c>
      <c r="D16" s="28"/>
    </row>
    <row r="17" spans="1:4" x14ac:dyDescent="0.25">
      <c r="A17" s="36" t="s">
        <v>304</v>
      </c>
      <c r="B17" s="37" t="s">
        <v>305</v>
      </c>
      <c r="C17" s="84" t="s">
        <v>306</v>
      </c>
      <c r="D17" s="28"/>
    </row>
    <row r="18" spans="1:4" ht="24" x14ac:dyDescent="0.25">
      <c r="A18" s="34" t="s">
        <v>307</v>
      </c>
      <c r="B18" s="35" t="s">
        <v>308</v>
      </c>
      <c r="C18" s="83" t="s">
        <v>309</v>
      </c>
      <c r="D18" s="28"/>
    </row>
    <row r="19" spans="1:4" x14ac:dyDescent="0.25">
      <c r="A19" s="34" t="s">
        <v>310</v>
      </c>
      <c r="B19" s="35" t="s">
        <v>311</v>
      </c>
      <c r="C19" s="83" t="s">
        <v>312</v>
      </c>
      <c r="D19" s="28"/>
    </row>
    <row r="20" spans="1:4" ht="24" x14ac:dyDescent="0.25">
      <c r="A20" s="34" t="s">
        <v>313</v>
      </c>
      <c r="B20" s="35" t="s">
        <v>314</v>
      </c>
      <c r="C20" s="83" t="s">
        <v>315</v>
      </c>
      <c r="D20" s="28"/>
    </row>
    <row r="21" spans="1:4" ht="25.5" customHeight="1" x14ac:dyDescent="0.25">
      <c r="A21" s="34" t="s">
        <v>316</v>
      </c>
      <c r="B21" s="35" t="s">
        <v>317</v>
      </c>
      <c r="C21" s="83" t="s">
        <v>318</v>
      </c>
      <c r="D21" s="28"/>
    </row>
    <row r="22" spans="1:4" x14ac:dyDescent="0.25">
      <c r="A22" s="34" t="s">
        <v>319</v>
      </c>
      <c r="B22" s="35"/>
      <c r="C22" s="83" t="s">
        <v>320</v>
      </c>
      <c r="D22" s="28"/>
    </row>
    <row r="23" spans="1:4" x14ac:dyDescent="0.25">
      <c r="A23" s="34" t="s">
        <v>321</v>
      </c>
      <c r="B23" s="35"/>
      <c r="C23" s="83" t="s">
        <v>322</v>
      </c>
      <c r="D23" s="28"/>
    </row>
    <row r="24" spans="1:4" x14ac:dyDescent="0.25">
      <c r="A24" s="28"/>
      <c r="B24" s="28"/>
      <c r="C24" s="28"/>
      <c r="D24" s="28"/>
    </row>
    <row r="25" spans="1:4" x14ac:dyDescent="0.25">
      <c r="A25" s="28"/>
      <c r="B25" s="28"/>
      <c r="C25" s="28"/>
      <c r="D25" s="28"/>
    </row>
    <row r="26" spans="1:4" x14ac:dyDescent="0.25">
      <c r="A26" s="28" t="s">
        <v>323</v>
      </c>
      <c r="B26" s="28"/>
      <c r="C26" s="28"/>
      <c r="D26" s="28"/>
    </row>
    <row r="27" spans="1:4" x14ac:dyDescent="0.25">
      <c r="A27" s="28" t="s">
        <v>3</v>
      </c>
      <c r="B27" s="28"/>
      <c r="C27" s="28"/>
      <c r="D27" s="28"/>
    </row>
    <row r="28" spans="1:4" x14ac:dyDescent="0.25">
      <c r="A28" s="28" t="s">
        <v>6</v>
      </c>
      <c r="B28" s="28"/>
      <c r="C28" s="28"/>
      <c r="D28" s="28"/>
    </row>
    <row r="29" spans="1:4" x14ac:dyDescent="0.25">
      <c r="A29" s="28" t="s">
        <v>7</v>
      </c>
      <c r="B29" s="28"/>
      <c r="C29" s="28"/>
      <c r="D29" s="28"/>
    </row>
    <row r="30" spans="1:4" x14ac:dyDescent="0.25">
      <c r="A30" s="28" t="s">
        <v>324</v>
      </c>
      <c r="B30" s="28"/>
      <c r="C30" s="28"/>
      <c r="D30" s="28"/>
    </row>
    <row r="31" spans="1:4" x14ac:dyDescent="0.25">
      <c r="A31" s="28" t="s">
        <v>325</v>
      </c>
      <c r="B31" s="28"/>
      <c r="C31" s="28"/>
      <c r="D31" s="28"/>
    </row>
  </sheetData>
  <sheetProtection algorithmName="SHA-512" hashValue="z7/JN1lDZG7K3q05C91APlaSyjNU0lcIaNJHluXBbzyPdyBhiv4BX2JmeXtEUcjVNVrXTfSRf+D5I92ynMu/2A==" saltValue="4xFP5ZL1N4a9e2QpU+gWiQ==" spinCount="100000" sheet="1" objects="1" scenarios="1"/>
  <pageMargins left="0.7" right="0.7" top="0.78740157499999996" bottom="0.78740157499999996" header="0.3" footer="0.3"/>
  <pageSetup scale="6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6B88E-EFC7-42C6-87F6-60E269CEEF53}">
  <sheetPr>
    <tabColor theme="4" tint="-0.249977111117893"/>
    <pageSetUpPr fitToPage="1"/>
  </sheetPr>
  <dimension ref="A1:Y72"/>
  <sheetViews>
    <sheetView view="pageLayout" zoomScaleNormal="100" workbookViewId="0">
      <selection activeCell="C3" sqref="C3:G3"/>
    </sheetView>
  </sheetViews>
  <sheetFormatPr baseColWidth="10" defaultColWidth="11.42578125" defaultRowHeight="15" x14ac:dyDescent="0.25"/>
  <cols>
    <col min="1" max="1" width="6.7109375" style="155" customWidth="1"/>
    <col min="2" max="2" width="31.42578125" style="155" customWidth="1"/>
    <col min="3" max="3" width="21" style="155" customWidth="1"/>
    <col min="4" max="4" width="5.28515625" style="155" customWidth="1"/>
    <col min="5" max="5" width="5" style="155" customWidth="1"/>
    <col min="6" max="6" width="4.85546875" style="155" customWidth="1"/>
    <col min="7" max="7" width="28.5703125" style="155" customWidth="1"/>
    <col min="8" max="8" width="7.140625" style="155" customWidth="1"/>
    <col min="9" max="9" width="6.85546875" style="155" customWidth="1"/>
    <col min="10" max="10" width="7.140625" style="155" customWidth="1"/>
    <col min="11" max="11" width="7.7109375" style="155" customWidth="1"/>
    <col min="12" max="24" width="3.28515625" style="155" customWidth="1"/>
    <col min="25" max="25" width="3.28515625" style="155" hidden="1" customWidth="1"/>
    <col min="26" max="47" width="3.28515625" style="155" customWidth="1"/>
    <col min="48" max="16384" width="11.42578125" style="155"/>
  </cols>
  <sheetData>
    <row r="1" spans="1:25" s="16" customFormat="1" ht="23.25" x14ac:dyDescent="0.35">
      <c r="A1" s="329" t="s">
        <v>409</v>
      </c>
      <c r="B1" s="329"/>
      <c r="C1" s="329"/>
      <c r="D1" s="329"/>
      <c r="E1" s="329"/>
      <c r="F1" s="329"/>
      <c r="G1" s="329"/>
      <c r="H1" s="329"/>
      <c r="I1" s="329"/>
      <c r="J1" s="329"/>
      <c r="K1" s="67"/>
      <c r="L1" s="67"/>
      <c r="M1" s="67"/>
      <c r="N1" s="67"/>
      <c r="O1" s="67"/>
      <c r="P1" s="67"/>
      <c r="Q1" s="67"/>
      <c r="R1" s="67"/>
      <c r="S1" s="67"/>
      <c r="T1" s="67"/>
      <c r="U1" s="67"/>
      <c r="V1" s="67"/>
      <c r="W1" s="67"/>
      <c r="X1" s="67"/>
    </row>
    <row r="2" spans="1:25" s="16" customFormat="1" ht="11.25" customHeight="1" x14ac:dyDescent="0.25">
      <c r="A2" s="56"/>
      <c r="B2" s="56"/>
      <c r="C2" s="56"/>
      <c r="D2" s="56"/>
      <c r="E2" s="56"/>
      <c r="F2" s="56"/>
      <c r="G2" s="56"/>
      <c r="H2" s="56"/>
      <c r="I2" s="56"/>
      <c r="J2" s="56"/>
      <c r="K2" s="56"/>
      <c r="L2" s="56"/>
      <c r="M2" s="56"/>
      <c r="N2" s="56"/>
      <c r="O2" s="56"/>
      <c r="P2" s="56"/>
      <c r="Q2" s="56"/>
      <c r="R2" s="56"/>
      <c r="S2" s="56"/>
      <c r="T2" s="56"/>
      <c r="U2" s="56"/>
      <c r="V2" s="56"/>
      <c r="W2" s="56"/>
      <c r="X2" s="56"/>
    </row>
    <row r="3" spans="1:25" ht="15.75" x14ac:dyDescent="0.25">
      <c r="A3" s="336" t="s">
        <v>333</v>
      </c>
      <c r="B3" s="336"/>
      <c r="C3" s="330"/>
      <c r="D3" s="330"/>
      <c r="E3" s="330"/>
      <c r="F3" s="330"/>
      <c r="G3" s="330"/>
      <c r="H3" s="157"/>
      <c r="I3" s="156"/>
      <c r="J3" s="156"/>
      <c r="K3" s="156"/>
      <c r="L3" s="156"/>
      <c r="M3" s="156"/>
      <c r="N3" s="156"/>
      <c r="O3" s="156"/>
      <c r="P3" s="156"/>
      <c r="Q3" s="156"/>
      <c r="R3" s="156"/>
      <c r="S3" s="156"/>
      <c r="T3" s="156"/>
      <c r="U3" s="156"/>
      <c r="V3" s="156"/>
      <c r="W3" s="156"/>
      <c r="X3" s="156"/>
    </row>
    <row r="4" spans="1:25" ht="15.75" x14ac:dyDescent="0.25">
      <c r="A4" s="336" t="s">
        <v>0</v>
      </c>
      <c r="B4" s="336"/>
      <c r="C4" s="331"/>
      <c r="D4" s="331"/>
      <c r="E4" s="331"/>
      <c r="F4" s="331"/>
      <c r="G4" s="331"/>
      <c r="H4" s="157"/>
      <c r="I4" s="156"/>
      <c r="J4" s="156"/>
      <c r="K4" s="156"/>
      <c r="L4" s="156"/>
      <c r="M4" s="156"/>
      <c r="N4" s="156"/>
      <c r="O4" s="156"/>
      <c r="P4" s="156"/>
      <c r="Q4" s="156"/>
      <c r="R4" s="156"/>
      <c r="S4" s="156"/>
      <c r="T4" s="156"/>
      <c r="U4" s="156"/>
      <c r="V4" s="156"/>
      <c r="W4" s="156"/>
      <c r="X4" s="156"/>
      <c r="Y4" s="155" t="s">
        <v>1</v>
      </c>
    </row>
    <row r="5" spans="1:25" ht="15.75" x14ac:dyDescent="0.25">
      <c r="A5" s="336" t="s">
        <v>2</v>
      </c>
      <c r="B5" s="336"/>
      <c r="C5" s="331"/>
      <c r="D5" s="331"/>
      <c r="E5" s="331"/>
      <c r="F5" s="331"/>
      <c r="G5" s="331"/>
      <c r="H5" s="157"/>
      <c r="I5" s="157"/>
      <c r="J5" s="157"/>
      <c r="K5" s="156"/>
      <c r="L5" s="156"/>
      <c r="M5" s="156"/>
      <c r="N5" s="156"/>
      <c r="O5" s="156"/>
      <c r="P5" s="156"/>
      <c r="Q5" s="156"/>
      <c r="R5" s="156"/>
      <c r="S5" s="156"/>
      <c r="T5" s="156"/>
      <c r="U5" s="156"/>
      <c r="V5" s="156"/>
      <c r="W5" s="156"/>
      <c r="X5" s="156"/>
      <c r="Y5" s="155" t="s">
        <v>3</v>
      </c>
    </row>
    <row r="6" spans="1:25" ht="15.75" x14ac:dyDescent="0.25">
      <c r="A6" s="336" t="s">
        <v>4</v>
      </c>
      <c r="B6" s="336"/>
      <c r="C6" s="340"/>
      <c r="D6" s="340"/>
      <c r="E6" s="340"/>
      <c r="F6" s="340"/>
      <c r="G6" s="340"/>
      <c r="H6" s="158"/>
      <c r="I6" s="158"/>
      <c r="J6" s="158"/>
      <c r="K6" s="156"/>
      <c r="L6" s="156"/>
      <c r="M6" s="156"/>
      <c r="N6" s="156"/>
      <c r="O6" s="156"/>
      <c r="P6" s="156"/>
      <c r="Q6" s="156"/>
      <c r="R6" s="156"/>
      <c r="S6" s="156"/>
      <c r="T6" s="156"/>
      <c r="U6" s="156"/>
      <c r="V6" s="156"/>
      <c r="W6" s="156"/>
      <c r="X6" s="156"/>
    </row>
    <row r="7" spans="1:25" ht="15.75" x14ac:dyDescent="0.25">
      <c r="A7" s="336" t="s">
        <v>5</v>
      </c>
      <c r="B7" s="336"/>
      <c r="C7" s="340"/>
      <c r="D7" s="340"/>
      <c r="E7" s="340"/>
      <c r="F7" s="340"/>
      <c r="G7" s="340"/>
      <c r="H7" s="158"/>
      <c r="I7" s="158"/>
      <c r="J7" s="158"/>
      <c r="K7" s="156"/>
      <c r="L7" s="156"/>
      <c r="M7" s="156"/>
      <c r="N7" s="156"/>
      <c r="O7" s="156"/>
      <c r="P7" s="156"/>
      <c r="Q7" s="156"/>
      <c r="R7" s="156"/>
      <c r="S7" s="156"/>
      <c r="T7" s="156"/>
      <c r="U7" s="156"/>
      <c r="V7" s="156"/>
      <c r="W7" s="156"/>
      <c r="X7" s="156"/>
    </row>
    <row r="8" spans="1:25" s="16" customFormat="1" x14ac:dyDescent="0.25">
      <c r="A8" s="56"/>
      <c r="B8" s="56"/>
      <c r="C8" s="56"/>
      <c r="D8" s="56"/>
      <c r="E8" s="56"/>
      <c r="F8" s="56"/>
      <c r="G8" s="56"/>
      <c r="H8" s="56"/>
      <c r="I8" s="56"/>
      <c r="J8" s="56"/>
      <c r="K8" s="56"/>
      <c r="L8" s="56"/>
      <c r="M8" s="56"/>
      <c r="N8" s="56"/>
      <c r="O8" s="56"/>
      <c r="P8" s="56"/>
      <c r="Q8" s="56"/>
      <c r="R8" s="56"/>
      <c r="S8" s="56"/>
      <c r="T8" s="56"/>
      <c r="U8" s="56"/>
      <c r="V8" s="56"/>
      <c r="W8" s="56"/>
      <c r="X8" s="56"/>
      <c r="Y8" s="16" t="s">
        <v>6</v>
      </c>
    </row>
    <row r="9" spans="1:25" s="16" customFormat="1" x14ac:dyDescent="0.25">
      <c r="A9" s="312"/>
      <c r="B9" s="312"/>
      <c r="C9" s="312"/>
      <c r="D9" s="312"/>
      <c r="E9" s="312"/>
      <c r="F9" s="312"/>
      <c r="G9" s="312"/>
      <c r="H9" s="312"/>
      <c r="I9" s="312"/>
      <c r="J9" s="312"/>
      <c r="K9" s="312"/>
      <c r="L9" s="312"/>
      <c r="M9" s="312"/>
      <c r="N9" s="312"/>
      <c r="O9" s="312"/>
      <c r="P9" s="312"/>
      <c r="Q9" s="312"/>
      <c r="R9" s="312"/>
      <c r="S9" s="312"/>
      <c r="T9" s="312"/>
      <c r="U9" s="312"/>
      <c r="V9" s="312"/>
      <c r="W9" s="312"/>
      <c r="X9" s="312"/>
    </row>
    <row r="10" spans="1:25" s="16" customFormat="1" ht="15.75" x14ac:dyDescent="0.25">
      <c r="A10" s="64" t="s">
        <v>27</v>
      </c>
      <c r="B10" s="64"/>
      <c r="C10" s="64"/>
      <c r="D10" s="64"/>
      <c r="E10" s="64"/>
      <c r="F10" s="64"/>
      <c r="G10" s="64"/>
      <c r="H10" s="64"/>
      <c r="I10" s="64"/>
      <c r="J10" s="64"/>
      <c r="K10" s="64"/>
      <c r="L10" s="64"/>
      <c r="M10" s="64"/>
      <c r="N10" s="64"/>
      <c r="O10" s="64"/>
      <c r="P10" s="64"/>
      <c r="Q10" s="64"/>
      <c r="R10" s="64"/>
      <c r="S10" s="64"/>
      <c r="T10" s="64"/>
      <c r="U10" s="64"/>
      <c r="V10" s="64"/>
      <c r="W10" s="64"/>
      <c r="X10" s="64"/>
    </row>
    <row r="11" spans="1:25" s="16" customFormat="1" x14ac:dyDescent="0.25">
      <c r="A11" s="154" t="s">
        <v>8</v>
      </c>
      <c r="B11" s="337" t="s">
        <v>9</v>
      </c>
      <c r="C11" s="335" t="s">
        <v>10</v>
      </c>
      <c r="D11" s="339" t="s">
        <v>11</v>
      </c>
      <c r="E11" s="339" t="s">
        <v>12</v>
      </c>
      <c r="F11" s="339" t="s">
        <v>13</v>
      </c>
      <c r="G11" s="335" t="s">
        <v>14</v>
      </c>
      <c r="H11" s="332" t="s">
        <v>15</v>
      </c>
      <c r="I11" s="333"/>
      <c r="J11" s="333"/>
      <c r="K11" s="334"/>
      <c r="L11" s="56"/>
      <c r="M11" s="56"/>
      <c r="N11" s="56"/>
      <c r="O11" s="56"/>
      <c r="P11" s="56"/>
      <c r="Q11" s="56"/>
      <c r="R11" s="56"/>
      <c r="S11" s="56"/>
      <c r="T11" s="56"/>
      <c r="U11" s="56"/>
      <c r="V11" s="56"/>
      <c r="W11" s="56"/>
      <c r="X11" s="56"/>
    </row>
    <row r="12" spans="1:25" s="16" customFormat="1" x14ac:dyDescent="0.25">
      <c r="A12" s="153"/>
      <c r="B12" s="338"/>
      <c r="C12" s="335"/>
      <c r="D12" s="339"/>
      <c r="E12" s="339"/>
      <c r="F12" s="339"/>
      <c r="G12" s="335"/>
      <c r="H12" s="63" t="s">
        <v>28</v>
      </c>
      <c r="I12" s="63" t="s">
        <v>29</v>
      </c>
      <c r="J12" s="63" t="s">
        <v>30</v>
      </c>
      <c r="K12" s="63" t="s">
        <v>31</v>
      </c>
      <c r="L12" s="56"/>
      <c r="M12" s="56"/>
      <c r="N12" s="56"/>
      <c r="O12" s="56"/>
      <c r="P12" s="56"/>
      <c r="Q12" s="56"/>
      <c r="R12" s="56"/>
      <c r="S12" s="56"/>
      <c r="T12" s="56"/>
      <c r="U12" s="56"/>
      <c r="V12" s="56"/>
      <c r="W12" s="56"/>
      <c r="X12" s="56"/>
    </row>
    <row r="13" spans="1:25" x14ac:dyDescent="0.25">
      <c r="A13" s="159" t="str">
        <f t="shared" ref="A13:A44" si="0">(ROW()-ROW(StartNr)-1)&amp;"."</f>
        <v>1.</v>
      </c>
      <c r="B13" s="146"/>
      <c r="C13" s="146"/>
      <c r="D13" s="147"/>
      <c r="E13" s="147"/>
      <c r="F13" s="147"/>
      <c r="G13" s="148"/>
      <c r="H13" s="147"/>
      <c r="I13" s="147"/>
      <c r="J13" s="147"/>
      <c r="K13" s="147"/>
      <c r="L13" s="156"/>
      <c r="M13" s="156"/>
      <c r="N13" s="156"/>
      <c r="O13" s="156"/>
      <c r="P13" s="156"/>
      <c r="Q13" s="156"/>
      <c r="R13" s="156"/>
      <c r="S13" s="156"/>
      <c r="T13" s="156"/>
      <c r="U13" s="156"/>
      <c r="V13" s="156"/>
      <c r="W13" s="156"/>
      <c r="X13" s="156"/>
    </row>
    <row r="14" spans="1:25" x14ac:dyDescent="0.25">
      <c r="A14" s="159" t="str">
        <f t="shared" si="0"/>
        <v>2.</v>
      </c>
      <c r="B14" s="146"/>
      <c r="C14" s="146"/>
      <c r="D14" s="147"/>
      <c r="E14" s="147"/>
      <c r="F14" s="147"/>
      <c r="G14" s="148"/>
      <c r="H14" s="147"/>
      <c r="I14" s="147"/>
      <c r="J14" s="147"/>
      <c r="K14" s="147"/>
      <c r="L14" s="156"/>
      <c r="M14" s="156"/>
      <c r="N14" s="156"/>
      <c r="O14" s="156"/>
      <c r="P14" s="156"/>
      <c r="Q14" s="156"/>
      <c r="R14" s="156"/>
      <c r="S14" s="156"/>
      <c r="T14" s="156"/>
      <c r="U14" s="156"/>
      <c r="V14" s="156"/>
      <c r="W14" s="156"/>
      <c r="X14" s="156"/>
    </row>
    <row r="15" spans="1:25" x14ac:dyDescent="0.25">
      <c r="A15" s="159" t="str">
        <f t="shared" si="0"/>
        <v>3.</v>
      </c>
      <c r="B15" s="146"/>
      <c r="C15" s="146"/>
      <c r="D15" s="147"/>
      <c r="E15" s="147"/>
      <c r="F15" s="147"/>
      <c r="G15" s="148"/>
      <c r="H15" s="147"/>
      <c r="I15" s="147"/>
      <c r="J15" s="147"/>
      <c r="K15" s="147"/>
      <c r="L15" s="156"/>
      <c r="M15" s="156"/>
      <c r="N15" s="156"/>
      <c r="O15" s="156"/>
      <c r="P15" s="156"/>
      <c r="Q15" s="156"/>
      <c r="R15" s="156"/>
      <c r="S15" s="156"/>
      <c r="T15" s="156"/>
      <c r="U15" s="156"/>
      <c r="V15" s="156"/>
      <c r="W15" s="156"/>
      <c r="X15" s="156"/>
    </row>
    <row r="16" spans="1:25" x14ac:dyDescent="0.25">
      <c r="A16" s="159" t="str">
        <f t="shared" si="0"/>
        <v>4.</v>
      </c>
      <c r="B16" s="146"/>
      <c r="C16" s="146"/>
      <c r="D16" s="147"/>
      <c r="E16" s="147"/>
      <c r="F16" s="147"/>
      <c r="G16" s="148"/>
      <c r="H16" s="147"/>
      <c r="I16" s="147"/>
      <c r="J16" s="147"/>
      <c r="K16" s="147"/>
      <c r="L16" s="156"/>
      <c r="M16" s="156"/>
      <c r="N16" s="156"/>
      <c r="O16" s="156"/>
      <c r="P16" s="156"/>
      <c r="Q16" s="156"/>
      <c r="R16" s="156"/>
      <c r="S16" s="156"/>
      <c r="T16" s="156"/>
      <c r="U16" s="156"/>
      <c r="V16" s="156"/>
      <c r="W16" s="156"/>
      <c r="X16" s="156"/>
    </row>
    <row r="17" spans="1:24" x14ac:dyDescent="0.25">
      <c r="A17" s="159" t="str">
        <f t="shared" si="0"/>
        <v>5.</v>
      </c>
      <c r="B17" s="146"/>
      <c r="C17" s="146"/>
      <c r="D17" s="147"/>
      <c r="E17" s="147"/>
      <c r="F17" s="147"/>
      <c r="G17" s="148"/>
      <c r="H17" s="147"/>
      <c r="I17" s="147"/>
      <c r="J17" s="147"/>
      <c r="K17" s="147"/>
      <c r="L17" s="156"/>
      <c r="M17" s="156"/>
      <c r="N17" s="156"/>
      <c r="O17" s="156"/>
      <c r="P17" s="156"/>
      <c r="Q17" s="156"/>
      <c r="R17" s="156"/>
      <c r="S17" s="156"/>
      <c r="T17" s="156"/>
      <c r="U17" s="156"/>
      <c r="V17" s="156"/>
      <c r="W17" s="156"/>
      <c r="X17" s="156"/>
    </row>
    <row r="18" spans="1:24" x14ac:dyDescent="0.25">
      <c r="A18" s="159" t="str">
        <f t="shared" si="0"/>
        <v>6.</v>
      </c>
      <c r="B18" s="146"/>
      <c r="C18" s="146"/>
      <c r="D18" s="147"/>
      <c r="E18" s="147"/>
      <c r="F18" s="147"/>
      <c r="G18" s="148"/>
      <c r="H18" s="147"/>
      <c r="I18" s="147"/>
      <c r="J18" s="147"/>
      <c r="K18" s="147"/>
      <c r="L18" s="156"/>
      <c r="M18" s="156"/>
      <c r="N18" s="156"/>
      <c r="O18" s="156"/>
      <c r="P18" s="156"/>
      <c r="Q18" s="156"/>
      <c r="R18" s="156"/>
      <c r="S18" s="156"/>
      <c r="T18" s="156"/>
      <c r="U18" s="156"/>
      <c r="V18" s="156"/>
      <c r="W18" s="156"/>
      <c r="X18" s="156"/>
    </row>
    <row r="19" spans="1:24" x14ac:dyDescent="0.25">
      <c r="A19" s="159" t="str">
        <f t="shared" si="0"/>
        <v>7.</v>
      </c>
      <c r="B19" s="146"/>
      <c r="C19" s="146"/>
      <c r="D19" s="147"/>
      <c r="E19" s="147"/>
      <c r="F19" s="147"/>
      <c r="G19" s="148"/>
      <c r="H19" s="147"/>
      <c r="I19" s="147"/>
      <c r="J19" s="147"/>
      <c r="K19" s="147"/>
      <c r="L19" s="156"/>
      <c r="M19" s="156"/>
      <c r="N19" s="156"/>
      <c r="O19" s="156"/>
      <c r="P19" s="156"/>
      <c r="Q19" s="156"/>
      <c r="R19" s="156"/>
      <c r="S19" s="156"/>
      <c r="T19" s="156"/>
      <c r="U19" s="156"/>
      <c r="V19" s="156"/>
      <c r="W19" s="156"/>
      <c r="X19" s="156"/>
    </row>
    <row r="20" spans="1:24" x14ac:dyDescent="0.25">
      <c r="A20" s="159" t="str">
        <f t="shared" si="0"/>
        <v>8.</v>
      </c>
      <c r="B20" s="146"/>
      <c r="C20" s="146"/>
      <c r="D20" s="147"/>
      <c r="E20" s="147"/>
      <c r="F20" s="147"/>
      <c r="G20" s="148"/>
      <c r="H20" s="147"/>
      <c r="I20" s="147"/>
      <c r="J20" s="147"/>
      <c r="K20" s="147"/>
      <c r="L20" s="156"/>
      <c r="M20" s="156"/>
      <c r="N20" s="156"/>
      <c r="O20" s="156"/>
      <c r="P20" s="156"/>
      <c r="Q20" s="156"/>
      <c r="R20" s="156"/>
      <c r="S20" s="156"/>
      <c r="T20" s="156"/>
      <c r="U20" s="156"/>
      <c r="V20" s="156"/>
      <c r="W20" s="156"/>
      <c r="X20" s="156"/>
    </row>
    <row r="21" spans="1:24" x14ac:dyDescent="0.25">
      <c r="A21" s="159" t="str">
        <f t="shared" si="0"/>
        <v>9.</v>
      </c>
      <c r="B21" s="146"/>
      <c r="C21" s="146"/>
      <c r="D21" s="147"/>
      <c r="E21" s="147"/>
      <c r="F21" s="147"/>
      <c r="G21" s="148"/>
      <c r="H21" s="147"/>
      <c r="I21" s="147"/>
      <c r="J21" s="147"/>
      <c r="K21" s="147"/>
      <c r="L21" s="156"/>
      <c r="M21" s="156"/>
      <c r="N21" s="156"/>
      <c r="O21" s="156"/>
      <c r="P21" s="156"/>
      <c r="Q21" s="156"/>
      <c r="R21" s="156"/>
      <c r="S21" s="156"/>
      <c r="T21" s="156"/>
      <c r="U21" s="156"/>
      <c r="V21" s="156"/>
      <c r="W21" s="156"/>
      <c r="X21" s="156"/>
    </row>
    <row r="22" spans="1:24" x14ac:dyDescent="0.25">
      <c r="A22" s="159" t="str">
        <f t="shared" si="0"/>
        <v>10.</v>
      </c>
      <c r="B22" s="146"/>
      <c r="C22" s="146"/>
      <c r="D22" s="147"/>
      <c r="E22" s="147"/>
      <c r="F22" s="147"/>
      <c r="G22" s="148"/>
      <c r="H22" s="147"/>
      <c r="I22" s="147"/>
      <c r="J22" s="147"/>
      <c r="K22" s="147"/>
      <c r="L22" s="156"/>
      <c r="M22" s="156"/>
      <c r="N22" s="156"/>
      <c r="O22" s="156"/>
      <c r="P22" s="156"/>
      <c r="Q22" s="156"/>
      <c r="R22" s="156"/>
      <c r="S22" s="156"/>
      <c r="T22" s="156"/>
      <c r="U22" s="156"/>
      <c r="V22" s="156"/>
      <c r="W22" s="156"/>
      <c r="X22" s="156"/>
    </row>
    <row r="23" spans="1:24" x14ac:dyDescent="0.25">
      <c r="A23" s="159" t="str">
        <f t="shared" si="0"/>
        <v>11.</v>
      </c>
      <c r="B23" s="146"/>
      <c r="C23" s="146"/>
      <c r="D23" s="147"/>
      <c r="E23" s="147"/>
      <c r="F23" s="147"/>
      <c r="G23" s="148"/>
      <c r="H23" s="147"/>
      <c r="I23" s="147"/>
      <c r="J23" s="147"/>
      <c r="K23" s="147"/>
      <c r="L23" s="156"/>
      <c r="M23" s="156"/>
      <c r="N23" s="156"/>
      <c r="O23" s="156"/>
      <c r="P23" s="156"/>
      <c r="Q23" s="156"/>
      <c r="R23" s="156"/>
      <c r="S23" s="156"/>
      <c r="T23" s="156"/>
      <c r="U23" s="156"/>
      <c r="V23" s="156"/>
      <c r="W23" s="156"/>
      <c r="X23" s="156"/>
    </row>
    <row r="24" spans="1:24" x14ac:dyDescent="0.25">
      <c r="A24" s="159" t="str">
        <f t="shared" si="0"/>
        <v>12.</v>
      </c>
      <c r="B24" s="146"/>
      <c r="C24" s="146"/>
      <c r="D24" s="147"/>
      <c r="E24" s="147"/>
      <c r="F24" s="147"/>
      <c r="G24" s="148"/>
      <c r="H24" s="147"/>
      <c r="I24" s="147"/>
      <c r="J24" s="147"/>
      <c r="K24" s="147"/>
      <c r="L24" s="156"/>
      <c r="M24" s="156"/>
      <c r="N24" s="156"/>
      <c r="O24" s="156"/>
      <c r="P24" s="156"/>
      <c r="Q24" s="156"/>
      <c r="R24" s="156"/>
      <c r="S24" s="156"/>
      <c r="T24" s="156"/>
      <c r="U24" s="156"/>
      <c r="V24" s="156"/>
      <c r="W24" s="156"/>
      <c r="X24" s="156"/>
    </row>
    <row r="25" spans="1:24" x14ac:dyDescent="0.25">
      <c r="A25" s="159" t="str">
        <f t="shared" si="0"/>
        <v>13.</v>
      </c>
      <c r="B25" s="146"/>
      <c r="C25" s="146"/>
      <c r="D25" s="147"/>
      <c r="E25" s="147"/>
      <c r="F25" s="147"/>
      <c r="G25" s="148"/>
      <c r="H25" s="147"/>
      <c r="I25" s="147"/>
      <c r="J25" s="147"/>
      <c r="K25" s="147"/>
      <c r="L25" s="156"/>
      <c r="M25" s="156"/>
      <c r="N25" s="156"/>
      <c r="O25" s="156"/>
      <c r="P25" s="156"/>
      <c r="Q25" s="156"/>
      <c r="R25" s="156"/>
      <c r="S25" s="156"/>
      <c r="T25" s="156"/>
      <c r="U25" s="156"/>
      <c r="V25" s="156"/>
      <c r="W25" s="156"/>
      <c r="X25" s="156"/>
    </row>
    <row r="26" spans="1:24" x14ac:dyDescent="0.25">
      <c r="A26" s="159" t="str">
        <f t="shared" si="0"/>
        <v>14.</v>
      </c>
      <c r="B26" s="146"/>
      <c r="C26" s="146"/>
      <c r="D26" s="147"/>
      <c r="E26" s="147"/>
      <c r="F26" s="147"/>
      <c r="G26" s="148"/>
      <c r="H26" s="147"/>
      <c r="I26" s="147"/>
      <c r="J26" s="147"/>
      <c r="K26" s="147"/>
      <c r="L26" s="156"/>
      <c r="M26" s="156"/>
      <c r="N26" s="156"/>
      <c r="O26" s="156"/>
      <c r="P26" s="156"/>
      <c r="Q26" s="156"/>
      <c r="R26" s="156"/>
      <c r="S26" s="156"/>
      <c r="T26" s="156"/>
      <c r="U26" s="156"/>
      <c r="V26" s="156"/>
      <c r="W26" s="156"/>
      <c r="X26" s="156"/>
    </row>
    <row r="27" spans="1:24" x14ac:dyDescent="0.25">
      <c r="A27" s="159" t="str">
        <f t="shared" si="0"/>
        <v>15.</v>
      </c>
      <c r="B27" s="146"/>
      <c r="C27" s="146"/>
      <c r="D27" s="147"/>
      <c r="E27" s="147"/>
      <c r="F27" s="147"/>
      <c r="G27" s="148"/>
      <c r="H27" s="147"/>
      <c r="I27" s="147"/>
      <c r="J27" s="147"/>
      <c r="K27" s="147"/>
      <c r="L27" s="156"/>
      <c r="M27" s="156"/>
      <c r="N27" s="156"/>
      <c r="O27" s="156"/>
      <c r="P27" s="156"/>
      <c r="Q27" s="156"/>
      <c r="R27" s="156"/>
      <c r="S27" s="156"/>
      <c r="T27" s="156"/>
      <c r="U27" s="156"/>
      <c r="V27" s="156"/>
      <c r="W27" s="156"/>
      <c r="X27" s="156"/>
    </row>
    <row r="28" spans="1:24" x14ac:dyDescent="0.25">
      <c r="A28" s="159" t="str">
        <f t="shared" si="0"/>
        <v>16.</v>
      </c>
      <c r="B28" s="146"/>
      <c r="C28" s="146"/>
      <c r="D28" s="147"/>
      <c r="E28" s="147"/>
      <c r="F28" s="147"/>
      <c r="G28" s="148"/>
      <c r="H28" s="147"/>
      <c r="I28" s="147"/>
      <c r="J28" s="147"/>
      <c r="K28" s="147"/>
      <c r="L28" s="156"/>
      <c r="M28" s="156"/>
      <c r="N28" s="156"/>
      <c r="O28" s="156"/>
      <c r="P28" s="156"/>
      <c r="Q28" s="156"/>
      <c r="R28" s="156"/>
      <c r="S28" s="156"/>
      <c r="T28" s="156"/>
      <c r="U28" s="156"/>
      <c r="V28" s="156"/>
      <c r="W28" s="156"/>
      <c r="X28" s="156"/>
    </row>
    <row r="29" spans="1:24" x14ac:dyDescent="0.25">
      <c r="A29" s="159" t="str">
        <f t="shared" si="0"/>
        <v>17.</v>
      </c>
      <c r="B29" s="146"/>
      <c r="C29" s="146"/>
      <c r="D29" s="147"/>
      <c r="E29" s="147"/>
      <c r="F29" s="147"/>
      <c r="G29" s="148"/>
      <c r="H29" s="147"/>
      <c r="I29" s="147"/>
      <c r="J29" s="147"/>
      <c r="K29" s="147"/>
      <c r="L29" s="156"/>
      <c r="M29" s="156"/>
      <c r="N29" s="156"/>
      <c r="O29" s="156"/>
      <c r="P29" s="156"/>
      <c r="Q29" s="156"/>
      <c r="R29" s="156"/>
      <c r="S29" s="156"/>
      <c r="T29" s="156"/>
      <c r="U29" s="156"/>
      <c r="V29" s="156"/>
      <c r="W29" s="156"/>
      <c r="X29" s="156"/>
    </row>
    <row r="30" spans="1:24" x14ac:dyDescent="0.25">
      <c r="A30" s="159" t="str">
        <f t="shared" si="0"/>
        <v>18.</v>
      </c>
      <c r="B30" s="146"/>
      <c r="C30" s="146"/>
      <c r="D30" s="147"/>
      <c r="E30" s="147"/>
      <c r="F30" s="147"/>
      <c r="G30" s="148"/>
      <c r="H30" s="147"/>
      <c r="I30" s="147"/>
      <c r="J30" s="147"/>
      <c r="K30" s="147"/>
      <c r="L30" s="156"/>
      <c r="M30" s="156"/>
      <c r="N30" s="156"/>
      <c r="O30" s="156"/>
      <c r="P30" s="156"/>
      <c r="Q30" s="156"/>
      <c r="R30" s="156"/>
      <c r="S30" s="156"/>
      <c r="T30" s="156"/>
      <c r="U30" s="156"/>
      <c r="V30" s="156"/>
      <c r="W30" s="156"/>
      <c r="X30" s="156"/>
    </row>
    <row r="31" spans="1:24" x14ac:dyDescent="0.25">
      <c r="A31" s="159" t="str">
        <f t="shared" si="0"/>
        <v>19.</v>
      </c>
      <c r="B31" s="146"/>
      <c r="C31" s="146"/>
      <c r="D31" s="147"/>
      <c r="E31" s="147"/>
      <c r="F31" s="147"/>
      <c r="G31" s="148"/>
      <c r="H31" s="147"/>
      <c r="I31" s="147"/>
      <c r="J31" s="147"/>
      <c r="K31" s="147"/>
      <c r="L31" s="156"/>
      <c r="M31" s="156"/>
      <c r="N31" s="156"/>
      <c r="O31" s="156"/>
      <c r="P31" s="156"/>
      <c r="Q31" s="156"/>
      <c r="R31" s="156"/>
      <c r="S31" s="156"/>
      <c r="T31" s="156"/>
      <c r="U31" s="156"/>
      <c r="V31" s="156"/>
      <c r="W31" s="156"/>
      <c r="X31" s="156"/>
    </row>
    <row r="32" spans="1:24" x14ac:dyDescent="0.25">
      <c r="A32" s="159" t="str">
        <f t="shared" si="0"/>
        <v>20.</v>
      </c>
      <c r="B32" s="146"/>
      <c r="C32" s="146"/>
      <c r="D32" s="147"/>
      <c r="E32" s="147"/>
      <c r="F32" s="147"/>
      <c r="G32" s="148"/>
      <c r="H32" s="147"/>
      <c r="I32" s="147"/>
      <c r="J32" s="147"/>
      <c r="K32" s="147"/>
      <c r="L32" s="156"/>
      <c r="M32" s="156"/>
      <c r="N32" s="156"/>
      <c r="O32" s="156"/>
      <c r="P32" s="156"/>
      <c r="Q32" s="156"/>
      <c r="R32" s="156"/>
      <c r="S32" s="156"/>
      <c r="T32" s="156"/>
      <c r="U32" s="156"/>
      <c r="V32" s="156"/>
      <c r="W32" s="156"/>
      <c r="X32" s="156"/>
    </row>
    <row r="33" spans="1:24" x14ac:dyDescent="0.25">
      <c r="A33" s="159" t="str">
        <f t="shared" si="0"/>
        <v>21.</v>
      </c>
      <c r="B33" s="146"/>
      <c r="C33" s="146"/>
      <c r="D33" s="147"/>
      <c r="E33" s="147"/>
      <c r="F33" s="147"/>
      <c r="G33" s="148"/>
      <c r="H33" s="147"/>
      <c r="I33" s="147"/>
      <c r="J33" s="147"/>
      <c r="K33" s="147"/>
      <c r="L33" s="156"/>
      <c r="M33" s="156"/>
      <c r="N33" s="156"/>
      <c r="O33" s="156"/>
      <c r="P33" s="156"/>
      <c r="Q33" s="156"/>
      <c r="R33" s="156"/>
      <c r="S33" s="156"/>
      <c r="T33" s="156"/>
      <c r="U33" s="156"/>
      <c r="V33" s="156"/>
      <c r="W33" s="156"/>
      <c r="X33" s="156"/>
    </row>
    <row r="34" spans="1:24" x14ac:dyDescent="0.25">
      <c r="A34" s="159" t="str">
        <f t="shared" si="0"/>
        <v>22.</v>
      </c>
      <c r="B34" s="146"/>
      <c r="C34" s="146"/>
      <c r="D34" s="147"/>
      <c r="E34" s="147"/>
      <c r="F34" s="147"/>
      <c r="G34" s="148"/>
      <c r="H34" s="147"/>
      <c r="I34" s="147"/>
      <c r="J34" s="147"/>
      <c r="K34" s="147"/>
      <c r="L34" s="156"/>
      <c r="M34" s="156"/>
      <c r="N34" s="156"/>
      <c r="O34" s="156"/>
      <c r="P34" s="156"/>
      <c r="Q34" s="156"/>
      <c r="R34" s="156"/>
      <c r="S34" s="156"/>
      <c r="T34" s="156"/>
      <c r="U34" s="156"/>
      <c r="V34" s="156"/>
      <c r="W34" s="156"/>
      <c r="X34" s="156"/>
    </row>
    <row r="35" spans="1:24" x14ac:dyDescent="0.25">
      <c r="A35" s="159" t="str">
        <f t="shared" si="0"/>
        <v>23.</v>
      </c>
      <c r="B35" s="146"/>
      <c r="C35" s="146"/>
      <c r="D35" s="147"/>
      <c r="E35" s="147"/>
      <c r="F35" s="147"/>
      <c r="G35" s="148"/>
      <c r="H35" s="147"/>
      <c r="I35" s="147"/>
      <c r="J35" s="147"/>
      <c r="K35" s="147"/>
      <c r="L35" s="156"/>
      <c r="M35" s="156"/>
      <c r="N35" s="156"/>
      <c r="O35" s="156"/>
      <c r="P35" s="156"/>
      <c r="Q35" s="156"/>
      <c r="R35" s="156"/>
      <c r="S35" s="156"/>
      <c r="T35" s="156"/>
      <c r="U35" s="156"/>
      <c r="V35" s="156"/>
      <c r="W35" s="156"/>
      <c r="X35" s="156"/>
    </row>
    <row r="36" spans="1:24" x14ac:dyDescent="0.25">
      <c r="A36" s="159" t="str">
        <f t="shared" si="0"/>
        <v>24.</v>
      </c>
      <c r="B36" s="146"/>
      <c r="C36" s="146"/>
      <c r="D36" s="147"/>
      <c r="E36" s="147"/>
      <c r="F36" s="147"/>
      <c r="G36" s="148"/>
      <c r="H36" s="147"/>
      <c r="I36" s="147"/>
      <c r="J36" s="147"/>
      <c r="K36" s="147"/>
      <c r="L36" s="156"/>
      <c r="M36" s="156"/>
      <c r="N36" s="156"/>
      <c r="O36" s="156"/>
      <c r="P36" s="156"/>
      <c r="Q36" s="156"/>
      <c r="R36" s="156"/>
      <c r="S36" s="156"/>
      <c r="T36" s="156"/>
      <c r="U36" s="156"/>
      <c r="V36" s="156"/>
      <c r="W36" s="156"/>
      <c r="X36" s="156"/>
    </row>
    <row r="37" spans="1:24" x14ac:dyDescent="0.25">
      <c r="A37" s="159" t="str">
        <f t="shared" si="0"/>
        <v>25.</v>
      </c>
      <c r="B37" s="146"/>
      <c r="C37" s="146"/>
      <c r="D37" s="147"/>
      <c r="E37" s="147"/>
      <c r="F37" s="147"/>
      <c r="G37" s="148"/>
      <c r="H37" s="147"/>
      <c r="I37" s="147"/>
      <c r="J37" s="147"/>
      <c r="K37" s="147"/>
      <c r="L37" s="156"/>
      <c r="M37" s="156"/>
      <c r="N37" s="156"/>
      <c r="O37" s="156"/>
      <c r="P37" s="156"/>
      <c r="Q37" s="156"/>
      <c r="R37" s="156"/>
      <c r="S37" s="156"/>
      <c r="T37" s="156"/>
      <c r="U37" s="156"/>
      <c r="V37" s="156"/>
      <c r="W37" s="156"/>
      <c r="X37" s="156"/>
    </row>
    <row r="38" spans="1:24" x14ac:dyDescent="0.25">
      <c r="A38" s="159" t="str">
        <f t="shared" si="0"/>
        <v>26.</v>
      </c>
      <c r="B38" s="146"/>
      <c r="C38" s="146"/>
      <c r="D38" s="147"/>
      <c r="E38" s="147"/>
      <c r="F38" s="147"/>
      <c r="G38" s="148"/>
      <c r="H38" s="147"/>
      <c r="I38" s="147"/>
      <c r="J38" s="147"/>
      <c r="K38" s="147"/>
      <c r="L38" s="156"/>
      <c r="M38" s="156"/>
      <c r="N38" s="156"/>
      <c r="O38" s="156"/>
      <c r="P38" s="156"/>
      <c r="Q38" s="156"/>
      <c r="R38" s="156"/>
      <c r="S38" s="156"/>
      <c r="T38" s="156"/>
      <c r="U38" s="156"/>
      <c r="V38" s="156"/>
      <c r="W38" s="156"/>
      <c r="X38" s="156"/>
    </row>
    <row r="39" spans="1:24" x14ac:dyDescent="0.25">
      <c r="A39" s="159" t="str">
        <f t="shared" si="0"/>
        <v>27.</v>
      </c>
      <c r="B39" s="146"/>
      <c r="C39" s="146"/>
      <c r="D39" s="147"/>
      <c r="E39" s="147"/>
      <c r="F39" s="147"/>
      <c r="G39" s="148"/>
      <c r="H39" s="147"/>
      <c r="I39" s="147"/>
      <c r="J39" s="147"/>
      <c r="K39" s="147"/>
      <c r="L39" s="156"/>
      <c r="M39" s="156"/>
      <c r="N39" s="156"/>
      <c r="O39" s="156"/>
      <c r="P39" s="156"/>
      <c r="Q39" s="156"/>
      <c r="R39" s="156"/>
      <c r="S39" s="156"/>
      <c r="T39" s="156"/>
      <c r="U39" s="156"/>
      <c r="V39" s="156"/>
      <c r="W39" s="156"/>
      <c r="X39" s="156"/>
    </row>
    <row r="40" spans="1:24" x14ac:dyDescent="0.25">
      <c r="A40" s="159" t="str">
        <f t="shared" si="0"/>
        <v>28.</v>
      </c>
      <c r="B40" s="146"/>
      <c r="C40" s="146"/>
      <c r="D40" s="147"/>
      <c r="E40" s="147"/>
      <c r="F40" s="147"/>
      <c r="G40" s="148"/>
      <c r="H40" s="147"/>
      <c r="I40" s="147"/>
      <c r="J40" s="147"/>
      <c r="K40" s="147"/>
      <c r="L40" s="156"/>
      <c r="M40" s="156"/>
      <c r="N40" s="156"/>
      <c r="O40" s="156"/>
      <c r="P40" s="156"/>
      <c r="Q40" s="156"/>
      <c r="R40" s="156"/>
      <c r="S40" s="156"/>
      <c r="T40" s="156"/>
      <c r="U40" s="156"/>
      <c r="V40" s="156"/>
      <c r="W40" s="156"/>
      <c r="X40" s="156"/>
    </row>
    <row r="41" spans="1:24" x14ac:dyDescent="0.25">
      <c r="A41" s="159" t="str">
        <f t="shared" si="0"/>
        <v>29.</v>
      </c>
      <c r="B41" s="146"/>
      <c r="C41" s="146"/>
      <c r="D41" s="147"/>
      <c r="E41" s="147"/>
      <c r="F41" s="147"/>
      <c r="G41" s="148"/>
      <c r="H41" s="147"/>
      <c r="I41" s="147"/>
      <c r="J41" s="147"/>
      <c r="K41" s="147"/>
      <c r="L41" s="156"/>
      <c r="M41" s="156"/>
      <c r="N41" s="156"/>
      <c r="O41" s="156"/>
      <c r="P41" s="156"/>
      <c r="Q41" s="156"/>
      <c r="R41" s="156"/>
      <c r="S41" s="156"/>
      <c r="T41" s="156"/>
      <c r="U41" s="156"/>
      <c r="V41" s="156"/>
      <c r="W41" s="156"/>
      <c r="X41" s="156"/>
    </row>
    <row r="42" spans="1:24" x14ac:dyDescent="0.25">
      <c r="A42" s="159" t="str">
        <f t="shared" si="0"/>
        <v>30.</v>
      </c>
      <c r="B42" s="146"/>
      <c r="C42" s="146"/>
      <c r="D42" s="147"/>
      <c r="E42" s="147"/>
      <c r="F42" s="147"/>
      <c r="G42" s="148"/>
      <c r="H42" s="147"/>
      <c r="I42" s="147"/>
      <c r="J42" s="147"/>
      <c r="K42" s="147"/>
      <c r="L42" s="156"/>
      <c r="M42" s="156"/>
      <c r="N42" s="156"/>
      <c r="O42" s="156"/>
      <c r="P42" s="156"/>
      <c r="Q42" s="156"/>
      <c r="R42" s="156"/>
      <c r="S42" s="156"/>
      <c r="T42" s="156"/>
      <c r="U42" s="156"/>
      <c r="V42" s="156"/>
      <c r="W42" s="156"/>
      <c r="X42" s="156"/>
    </row>
    <row r="43" spans="1:24" x14ac:dyDescent="0.25">
      <c r="A43" s="159" t="str">
        <f t="shared" si="0"/>
        <v>31.</v>
      </c>
      <c r="B43" s="146"/>
      <c r="C43" s="146"/>
      <c r="D43" s="147"/>
      <c r="E43" s="147"/>
      <c r="F43" s="147"/>
      <c r="G43" s="148"/>
      <c r="H43" s="147"/>
      <c r="I43" s="147"/>
      <c r="J43" s="147"/>
      <c r="K43" s="147"/>
      <c r="L43" s="156"/>
      <c r="M43" s="156"/>
      <c r="N43" s="156"/>
      <c r="O43" s="156"/>
      <c r="P43" s="156"/>
      <c r="Q43" s="156"/>
      <c r="R43" s="156"/>
      <c r="S43" s="156"/>
      <c r="T43" s="156"/>
      <c r="U43" s="156"/>
      <c r="V43" s="156"/>
      <c r="W43" s="156"/>
      <c r="X43" s="156"/>
    </row>
    <row r="44" spans="1:24" x14ac:dyDescent="0.25">
      <c r="A44" s="159" t="str">
        <f t="shared" si="0"/>
        <v>32.</v>
      </c>
      <c r="B44" s="146"/>
      <c r="C44" s="146"/>
      <c r="D44" s="147"/>
      <c r="E44" s="147"/>
      <c r="F44" s="147"/>
      <c r="G44" s="148"/>
      <c r="H44" s="147"/>
      <c r="I44" s="147"/>
      <c r="J44" s="147"/>
      <c r="K44" s="147"/>
      <c r="L44" s="156"/>
      <c r="M44" s="156"/>
      <c r="N44" s="156"/>
      <c r="O44" s="156"/>
      <c r="P44" s="156"/>
      <c r="Q44" s="156"/>
      <c r="R44" s="156"/>
      <c r="S44" s="156"/>
      <c r="T44" s="156"/>
      <c r="U44" s="156"/>
      <c r="V44" s="156"/>
      <c r="W44" s="156"/>
      <c r="X44" s="156"/>
    </row>
    <row r="45" spans="1:24" x14ac:dyDescent="0.25">
      <c r="A45" s="159" t="str">
        <f t="shared" ref="A45:A72" si="1">(ROW()-ROW(StartNr)-1)&amp;"."</f>
        <v>33.</v>
      </c>
      <c r="B45" s="146"/>
      <c r="C45" s="146"/>
      <c r="D45" s="147"/>
      <c r="E45" s="147"/>
      <c r="F45" s="147"/>
      <c r="G45" s="148"/>
      <c r="H45" s="147"/>
      <c r="I45" s="147"/>
      <c r="J45" s="147"/>
      <c r="K45" s="147"/>
      <c r="L45" s="156"/>
      <c r="M45" s="156"/>
      <c r="N45" s="156"/>
      <c r="O45" s="156"/>
      <c r="P45" s="156"/>
      <c r="Q45" s="156"/>
      <c r="R45" s="156"/>
      <c r="S45" s="156"/>
      <c r="T45" s="156"/>
      <c r="U45" s="156"/>
      <c r="V45" s="156"/>
      <c r="W45" s="156"/>
      <c r="X45" s="156"/>
    </row>
    <row r="46" spans="1:24" x14ac:dyDescent="0.25">
      <c r="A46" s="159" t="str">
        <f t="shared" si="1"/>
        <v>34.</v>
      </c>
      <c r="B46" s="146"/>
      <c r="C46" s="146"/>
      <c r="D46" s="147"/>
      <c r="E46" s="147"/>
      <c r="F46" s="147"/>
      <c r="G46" s="148"/>
      <c r="H46" s="147"/>
      <c r="I46" s="147"/>
      <c r="J46" s="147"/>
      <c r="K46" s="147"/>
      <c r="L46" s="156"/>
      <c r="M46" s="156"/>
      <c r="N46" s="156"/>
      <c r="O46" s="156"/>
      <c r="P46" s="156"/>
      <c r="Q46" s="156"/>
      <c r="R46" s="156"/>
      <c r="S46" s="156"/>
      <c r="T46" s="156"/>
      <c r="U46" s="156"/>
      <c r="V46" s="156"/>
      <c r="W46" s="156"/>
      <c r="X46" s="156"/>
    </row>
    <row r="47" spans="1:24" x14ac:dyDescent="0.25">
      <c r="A47" s="159" t="str">
        <f t="shared" si="1"/>
        <v>35.</v>
      </c>
      <c r="B47" s="146"/>
      <c r="C47" s="146"/>
      <c r="D47" s="147"/>
      <c r="E47" s="147"/>
      <c r="F47" s="147"/>
      <c r="G47" s="148"/>
      <c r="H47" s="147"/>
      <c r="I47" s="147"/>
      <c r="J47" s="147"/>
      <c r="K47" s="147"/>
      <c r="L47" s="156"/>
      <c r="M47" s="156"/>
      <c r="N47" s="156"/>
      <c r="O47" s="156"/>
      <c r="P47" s="156"/>
      <c r="Q47" s="156"/>
      <c r="R47" s="156"/>
      <c r="S47" s="156"/>
      <c r="T47" s="156"/>
      <c r="U47" s="156"/>
      <c r="V47" s="156"/>
      <c r="W47" s="156"/>
      <c r="X47" s="156"/>
    </row>
    <row r="48" spans="1:24" x14ac:dyDescent="0.25">
      <c r="A48" s="159" t="str">
        <f t="shared" si="1"/>
        <v>36.</v>
      </c>
      <c r="B48" s="146"/>
      <c r="C48" s="146"/>
      <c r="D48" s="147"/>
      <c r="E48" s="147"/>
      <c r="F48" s="147"/>
      <c r="G48" s="148"/>
      <c r="H48" s="147"/>
      <c r="I48" s="147"/>
      <c r="J48" s="147"/>
      <c r="K48" s="147"/>
      <c r="L48" s="156"/>
      <c r="M48" s="156"/>
      <c r="N48" s="156"/>
      <c r="O48" s="156"/>
      <c r="P48" s="156"/>
      <c r="Q48" s="156"/>
      <c r="R48" s="156"/>
      <c r="S48" s="156"/>
      <c r="T48" s="156"/>
      <c r="U48" s="156"/>
      <c r="V48" s="156"/>
      <c r="W48" s="156"/>
      <c r="X48" s="156"/>
    </row>
    <row r="49" spans="1:24" x14ac:dyDescent="0.25">
      <c r="A49" s="159" t="str">
        <f t="shared" si="1"/>
        <v>37.</v>
      </c>
      <c r="B49" s="146"/>
      <c r="C49" s="146"/>
      <c r="D49" s="147"/>
      <c r="E49" s="147"/>
      <c r="F49" s="147"/>
      <c r="G49" s="148"/>
      <c r="H49" s="147"/>
      <c r="I49" s="147"/>
      <c r="J49" s="147"/>
      <c r="K49" s="147"/>
      <c r="L49" s="156"/>
      <c r="M49" s="156"/>
      <c r="N49" s="156"/>
      <c r="O49" s="156"/>
      <c r="P49" s="156"/>
      <c r="Q49" s="156"/>
      <c r="R49" s="156"/>
      <c r="S49" s="156"/>
      <c r="T49" s="156"/>
      <c r="U49" s="156"/>
      <c r="V49" s="156"/>
      <c r="W49" s="156"/>
      <c r="X49" s="156"/>
    </row>
    <row r="50" spans="1:24" x14ac:dyDescent="0.25">
      <c r="A50" s="159" t="str">
        <f t="shared" si="1"/>
        <v>38.</v>
      </c>
      <c r="B50" s="146"/>
      <c r="C50" s="146"/>
      <c r="D50" s="147"/>
      <c r="E50" s="147"/>
      <c r="F50" s="147"/>
      <c r="G50" s="148"/>
      <c r="H50" s="147"/>
      <c r="I50" s="147"/>
      <c r="J50" s="147"/>
      <c r="K50" s="147"/>
      <c r="L50" s="156"/>
      <c r="M50" s="156"/>
      <c r="N50" s="156"/>
      <c r="O50" s="156"/>
      <c r="P50" s="156"/>
      <c r="Q50" s="156"/>
      <c r="R50" s="156"/>
      <c r="S50" s="156"/>
      <c r="T50" s="156"/>
      <c r="U50" s="156"/>
      <c r="V50" s="156"/>
      <c r="W50" s="156"/>
      <c r="X50" s="156"/>
    </row>
    <row r="51" spans="1:24" x14ac:dyDescent="0.25">
      <c r="A51" s="159" t="str">
        <f t="shared" si="1"/>
        <v>39.</v>
      </c>
      <c r="B51" s="146"/>
      <c r="C51" s="146"/>
      <c r="D51" s="147"/>
      <c r="E51" s="147"/>
      <c r="F51" s="147"/>
      <c r="G51" s="148"/>
      <c r="H51" s="147"/>
      <c r="I51" s="147"/>
      <c r="J51" s="147"/>
      <c r="K51" s="147"/>
      <c r="L51" s="156"/>
      <c r="M51" s="156"/>
      <c r="N51" s="156"/>
      <c r="O51" s="156"/>
      <c r="P51" s="156"/>
      <c r="Q51" s="156"/>
      <c r="R51" s="156"/>
      <c r="S51" s="156"/>
      <c r="T51" s="156"/>
      <c r="U51" s="156"/>
      <c r="V51" s="156"/>
      <c r="W51" s="156"/>
      <c r="X51" s="156"/>
    </row>
    <row r="52" spans="1:24" x14ac:dyDescent="0.25">
      <c r="A52" s="159" t="str">
        <f t="shared" si="1"/>
        <v>40.</v>
      </c>
      <c r="B52" s="146"/>
      <c r="C52" s="146"/>
      <c r="D52" s="147"/>
      <c r="E52" s="147"/>
      <c r="F52" s="147"/>
      <c r="G52" s="148"/>
      <c r="H52" s="147"/>
      <c r="I52" s="147"/>
      <c r="J52" s="147"/>
      <c r="K52" s="147"/>
      <c r="L52" s="156"/>
      <c r="M52" s="156"/>
      <c r="N52" s="156"/>
      <c r="O52" s="156"/>
      <c r="P52" s="156"/>
      <c r="Q52" s="156"/>
      <c r="R52" s="156"/>
      <c r="S52" s="156"/>
      <c r="T52" s="156"/>
      <c r="U52" s="156"/>
      <c r="V52" s="156"/>
      <c r="W52" s="156"/>
      <c r="X52" s="156"/>
    </row>
    <row r="53" spans="1:24" x14ac:dyDescent="0.25">
      <c r="A53" s="159" t="str">
        <f t="shared" si="1"/>
        <v>41.</v>
      </c>
      <c r="B53" s="146"/>
      <c r="C53" s="146"/>
      <c r="D53" s="147"/>
      <c r="E53" s="147"/>
      <c r="F53" s="147"/>
      <c r="G53" s="148"/>
      <c r="H53" s="147"/>
      <c r="I53" s="147"/>
      <c r="J53" s="147"/>
      <c r="K53" s="147"/>
      <c r="L53" s="156"/>
      <c r="M53" s="156"/>
      <c r="N53" s="156"/>
      <c r="O53" s="156"/>
      <c r="P53" s="156"/>
      <c r="Q53" s="156"/>
      <c r="R53" s="156"/>
      <c r="S53" s="156"/>
      <c r="T53" s="156"/>
      <c r="U53" s="156"/>
      <c r="V53" s="156"/>
      <c r="W53" s="156"/>
      <c r="X53" s="156"/>
    </row>
    <row r="54" spans="1:24" x14ac:dyDescent="0.25">
      <c r="A54" s="159" t="str">
        <f t="shared" si="1"/>
        <v>42.</v>
      </c>
      <c r="B54" s="146"/>
      <c r="C54" s="146"/>
      <c r="D54" s="147"/>
      <c r="E54" s="147"/>
      <c r="F54" s="147"/>
      <c r="G54" s="148"/>
      <c r="H54" s="147"/>
      <c r="I54" s="147"/>
      <c r="J54" s="147"/>
      <c r="K54" s="147"/>
      <c r="L54" s="156"/>
      <c r="M54" s="156"/>
      <c r="N54" s="156"/>
      <c r="O54" s="156"/>
      <c r="P54" s="156"/>
      <c r="Q54" s="156"/>
      <c r="R54" s="156"/>
      <c r="S54" s="156"/>
      <c r="T54" s="156"/>
      <c r="U54" s="156"/>
      <c r="V54" s="156"/>
      <c r="W54" s="156"/>
      <c r="X54" s="156"/>
    </row>
    <row r="55" spans="1:24" x14ac:dyDescent="0.25">
      <c r="A55" s="159" t="str">
        <f t="shared" si="1"/>
        <v>43.</v>
      </c>
      <c r="B55" s="146"/>
      <c r="C55" s="146"/>
      <c r="D55" s="147"/>
      <c r="E55" s="147"/>
      <c r="F55" s="147"/>
      <c r="G55" s="148"/>
      <c r="H55" s="147"/>
      <c r="I55" s="147"/>
      <c r="J55" s="147"/>
      <c r="K55" s="147"/>
      <c r="L55" s="156"/>
      <c r="M55" s="156"/>
      <c r="N55" s="156"/>
      <c r="O55" s="156"/>
      <c r="P55" s="156"/>
      <c r="Q55" s="156"/>
      <c r="R55" s="156"/>
      <c r="S55" s="156"/>
      <c r="T55" s="156"/>
      <c r="U55" s="156"/>
      <c r="V55" s="156"/>
      <c r="W55" s="156"/>
      <c r="X55" s="156"/>
    </row>
    <row r="56" spans="1:24" x14ac:dyDescent="0.25">
      <c r="A56" s="159" t="str">
        <f t="shared" si="1"/>
        <v>44.</v>
      </c>
      <c r="B56" s="146"/>
      <c r="C56" s="146"/>
      <c r="D56" s="147"/>
      <c r="E56" s="147"/>
      <c r="F56" s="147"/>
      <c r="G56" s="148"/>
      <c r="H56" s="147"/>
      <c r="I56" s="147"/>
      <c r="J56" s="147"/>
      <c r="K56" s="147"/>
      <c r="L56" s="156"/>
      <c r="M56" s="156"/>
      <c r="N56" s="156"/>
      <c r="O56" s="156"/>
      <c r="P56" s="156"/>
      <c r="Q56" s="156"/>
      <c r="R56" s="156"/>
      <c r="S56" s="156"/>
      <c r="T56" s="156"/>
      <c r="U56" s="156"/>
      <c r="V56" s="156"/>
      <c r="W56" s="156"/>
      <c r="X56" s="156"/>
    </row>
    <row r="57" spans="1:24" x14ac:dyDescent="0.25">
      <c r="A57" s="159" t="str">
        <f t="shared" si="1"/>
        <v>45.</v>
      </c>
      <c r="B57" s="146"/>
      <c r="C57" s="146"/>
      <c r="D57" s="147"/>
      <c r="E57" s="147"/>
      <c r="F57" s="147"/>
      <c r="G57" s="148"/>
      <c r="H57" s="147"/>
      <c r="I57" s="147"/>
      <c r="J57" s="147"/>
      <c r="K57" s="147"/>
      <c r="L57" s="156"/>
      <c r="M57" s="156"/>
      <c r="N57" s="156"/>
      <c r="O57" s="156"/>
      <c r="P57" s="156"/>
      <c r="Q57" s="156"/>
      <c r="R57" s="156"/>
      <c r="S57" s="156"/>
      <c r="T57" s="156"/>
      <c r="U57" s="156"/>
      <c r="V57" s="156"/>
      <c r="W57" s="156"/>
      <c r="X57" s="156"/>
    </row>
    <row r="58" spans="1:24" x14ac:dyDescent="0.25">
      <c r="A58" s="159" t="str">
        <f t="shared" si="1"/>
        <v>46.</v>
      </c>
      <c r="B58" s="146"/>
      <c r="C58" s="146"/>
      <c r="D58" s="147"/>
      <c r="E58" s="147"/>
      <c r="F58" s="147"/>
      <c r="G58" s="148"/>
      <c r="H58" s="147"/>
      <c r="I58" s="147"/>
      <c r="J58" s="147"/>
      <c r="K58" s="147"/>
      <c r="L58" s="156"/>
      <c r="M58" s="156"/>
      <c r="N58" s="156"/>
      <c r="O58" s="156"/>
      <c r="P58" s="156"/>
      <c r="Q58" s="156"/>
      <c r="R58" s="156"/>
      <c r="S58" s="156"/>
      <c r="T58" s="156"/>
      <c r="U58" s="156"/>
      <c r="V58" s="156"/>
      <c r="W58" s="156"/>
      <c r="X58" s="156"/>
    </row>
    <row r="59" spans="1:24" x14ac:dyDescent="0.25">
      <c r="A59" s="159" t="str">
        <f t="shared" si="1"/>
        <v>47.</v>
      </c>
      <c r="B59" s="146"/>
      <c r="C59" s="146"/>
      <c r="D59" s="147"/>
      <c r="E59" s="147"/>
      <c r="F59" s="147"/>
      <c r="G59" s="148"/>
      <c r="H59" s="147"/>
      <c r="I59" s="147"/>
      <c r="J59" s="147"/>
      <c r="K59" s="147"/>
      <c r="L59" s="156"/>
      <c r="M59" s="156"/>
      <c r="N59" s="156"/>
      <c r="O59" s="156"/>
      <c r="P59" s="156"/>
      <c r="Q59" s="156"/>
      <c r="R59" s="156"/>
      <c r="S59" s="156"/>
      <c r="T59" s="156"/>
      <c r="U59" s="156"/>
      <c r="V59" s="156"/>
      <c r="W59" s="156"/>
      <c r="X59" s="156"/>
    </row>
    <row r="60" spans="1:24" x14ac:dyDescent="0.25">
      <c r="A60" s="159" t="str">
        <f t="shared" si="1"/>
        <v>48.</v>
      </c>
      <c r="B60" s="146"/>
      <c r="C60" s="146"/>
      <c r="D60" s="147"/>
      <c r="E60" s="147"/>
      <c r="F60" s="147"/>
      <c r="G60" s="148"/>
      <c r="H60" s="147"/>
      <c r="I60" s="147"/>
      <c r="J60" s="147"/>
      <c r="K60" s="147"/>
      <c r="L60" s="156"/>
      <c r="M60" s="156"/>
      <c r="N60" s="156"/>
      <c r="O60" s="156"/>
      <c r="P60" s="156"/>
      <c r="Q60" s="156"/>
      <c r="R60" s="156"/>
      <c r="S60" s="156"/>
      <c r="T60" s="156"/>
      <c r="U60" s="156"/>
      <c r="V60" s="156"/>
      <c r="W60" s="156"/>
      <c r="X60" s="156"/>
    </row>
    <row r="61" spans="1:24" x14ac:dyDescent="0.25">
      <c r="A61" s="159" t="str">
        <f t="shared" si="1"/>
        <v>49.</v>
      </c>
      <c r="B61" s="146"/>
      <c r="C61" s="146"/>
      <c r="D61" s="147"/>
      <c r="E61" s="147"/>
      <c r="F61" s="147"/>
      <c r="G61" s="148"/>
      <c r="H61" s="147"/>
      <c r="I61" s="147"/>
      <c r="J61" s="147"/>
      <c r="K61" s="147"/>
      <c r="L61" s="156"/>
      <c r="M61" s="156"/>
      <c r="N61" s="156"/>
      <c r="O61" s="156"/>
      <c r="P61" s="156"/>
      <c r="Q61" s="156"/>
      <c r="R61" s="156"/>
      <c r="S61" s="156"/>
      <c r="T61" s="156"/>
      <c r="U61" s="156"/>
      <c r="V61" s="156"/>
      <c r="W61" s="156"/>
      <c r="X61" s="156"/>
    </row>
    <row r="62" spans="1:24" x14ac:dyDescent="0.25">
      <c r="A62" s="159" t="str">
        <f t="shared" si="1"/>
        <v>50.</v>
      </c>
      <c r="B62" s="146"/>
      <c r="C62" s="146"/>
      <c r="D62" s="147"/>
      <c r="E62" s="147"/>
      <c r="F62" s="147"/>
      <c r="G62" s="148"/>
      <c r="H62" s="147"/>
      <c r="I62" s="147"/>
      <c r="J62" s="147"/>
      <c r="K62" s="147"/>
      <c r="L62" s="156"/>
      <c r="M62" s="156"/>
      <c r="N62" s="156"/>
      <c r="O62" s="156"/>
      <c r="P62" s="156"/>
      <c r="Q62" s="156"/>
      <c r="R62" s="156"/>
      <c r="S62" s="156"/>
      <c r="T62" s="156"/>
      <c r="U62" s="156"/>
      <c r="V62" s="156"/>
      <c r="W62" s="156"/>
      <c r="X62" s="156"/>
    </row>
    <row r="63" spans="1:24" x14ac:dyDescent="0.25">
      <c r="A63" s="159" t="str">
        <f t="shared" si="1"/>
        <v>51.</v>
      </c>
      <c r="B63" s="146"/>
      <c r="C63" s="146"/>
      <c r="D63" s="147"/>
      <c r="E63" s="147"/>
      <c r="F63" s="147"/>
      <c r="G63" s="148"/>
      <c r="H63" s="147"/>
      <c r="I63" s="147"/>
      <c r="J63" s="147"/>
      <c r="K63" s="147"/>
      <c r="L63" s="156"/>
      <c r="M63" s="156"/>
      <c r="N63" s="156"/>
      <c r="O63" s="156"/>
      <c r="P63" s="156"/>
      <c r="Q63" s="156"/>
      <c r="R63" s="156"/>
      <c r="S63" s="156"/>
      <c r="T63" s="156"/>
      <c r="U63" s="156"/>
      <c r="V63" s="156"/>
      <c r="W63" s="156"/>
      <c r="X63" s="156"/>
    </row>
    <row r="64" spans="1:24" x14ac:dyDescent="0.25">
      <c r="A64" s="159" t="str">
        <f t="shared" si="1"/>
        <v>52.</v>
      </c>
      <c r="B64" s="146"/>
      <c r="C64" s="146"/>
      <c r="D64" s="147"/>
      <c r="E64" s="147"/>
      <c r="F64" s="147"/>
      <c r="G64" s="148"/>
      <c r="H64" s="147"/>
      <c r="I64" s="147"/>
      <c r="J64" s="147"/>
      <c r="K64" s="147"/>
      <c r="L64" s="156"/>
      <c r="M64" s="156"/>
      <c r="N64" s="156"/>
      <c r="O64" s="156"/>
      <c r="P64" s="156"/>
      <c r="Q64" s="156"/>
      <c r="R64" s="156"/>
      <c r="S64" s="156"/>
      <c r="T64" s="156"/>
      <c r="U64" s="156"/>
      <c r="V64" s="156"/>
      <c r="W64" s="156"/>
      <c r="X64" s="156"/>
    </row>
    <row r="65" spans="1:24" x14ac:dyDescent="0.25">
      <c r="A65" s="159" t="str">
        <f t="shared" si="1"/>
        <v>53.</v>
      </c>
      <c r="B65" s="146"/>
      <c r="C65" s="146"/>
      <c r="D65" s="147"/>
      <c r="E65" s="147"/>
      <c r="F65" s="147"/>
      <c r="G65" s="148"/>
      <c r="H65" s="147"/>
      <c r="I65" s="147"/>
      <c r="J65" s="147"/>
      <c r="K65" s="147"/>
      <c r="L65" s="156"/>
      <c r="M65" s="156"/>
      <c r="N65" s="156"/>
      <c r="O65" s="156"/>
      <c r="P65" s="156"/>
      <c r="Q65" s="156"/>
      <c r="R65" s="156"/>
      <c r="S65" s="156"/>
      <c r="T65" s="156"/>
      <c r="U65" s="156"/>
      <c r="V65" s="156"/>
      <c r="W65" s="156"/>
      <c r="X65" s="156"/>
    </row>
    <row r="66" spans="1:24" x14ac:dyDescent="0.25">
      <c r="A66" s="159" t="str">
        <f t="shared" si="1"/>
        <v>54.</v>
      </c>
      <c r="B66" s="146"/>
      <c r="C66" s="146"/>
      <c r="D66" s="147"/>
      <c r="E66" s="147"/>
      <c r="F66" s="147"/>
      <c r="G66" s="148"/>
      <c r="H66" s="147"/>
      <c r="I66" s="147"/>
      <c r="J66" s="147"/>
      <c r="K66" s="147"/>
      <c r="L66" s="156"/>
      <c r="M66" s="156"/>
      <c r="N66" s="156"/>
      <c r="O66" s="156"/>
      <c r="P66" s="156"/>
      <c r="Q66" s="156"/>
      <c r="R66" s="156"/>
      <c r="S66" s="156"/>
      <c r="T66" s="156"/>
      <c r="U66" s="156"/>
      <c r="V66" s="156"/>
      <c r="W66" s="156"/>
      <c r="X66" s="156"/>
    </row>
    <row r="67" spans="1:24" x14ac:dyDescent="0.25">
      <c r="A67" s="159" t="str">
        <f t="shared" si="1"/>
        <v>55.</v>
      </c>
      <c r="B67" s="146"/>
      <c r="C67" s="146"/>
      <c r="D67" s="147"/>
      <c r="E67" s="147"/>
      <c r="F67" s="147"/>
      <c r="G67" s="148"/>
      <c r="H67" s="147"/>
      <c r="I67" s="147"/>
      <c r="J67" s="147"/>
      <c r="K67" s="147"/>
      <c r="L67" s="156"/>
      <c r="M67" s="156"/>
      <c r="N67" s="156"/>
      <c r="O67" s="156"/>
      <c r="P67" s="156"/>
      <c r="Q67" s="156"/>
      <c r="R67" s="156"/>
      <c r="S67" s="156"/>
      <c r="T67" s="156"/>
      <c r="U67" s="156"/>
      <c r="V67" s="156"/>
      <c r="W67" s="156"/>
      <c r="X67" s="156"/>
    </row>
    <row r="68" spans="1:24" x14ac:dyDescent="0.25">
      <c r="A68" s="159" t="str">
        <f t="shared" si="1"/>
        <v>56.</v>
      </c>
      <c r="B68" s="146"/>
      <c r="C68" s="146"/>
      <c r="D68" s="147"/>
      <c r="E68" s="147"/>
      <c r="F68" s="147"/>
      <c r="G68" s="148"/>
      <c r="H68" s="147"/>
      <c r="I68" s="147"/>
      <c r="J68" s="147"/>
      <c r="K68" s="147"/>
      <c r="L68" s="156"/>
      <c r="M68" s="156"/>
      <c r="N68" s="156"/>
      <c r="O68" s="156"/>
      <c r="P68" s="156"/>
      <c r="Q68" s="156"/>
      <c r="R68" s="156"/>
      <c r="S68" s="156"/>
      <c r="T68" s="156"/>
      <c r="U68" s="156"/>
      <c r="V68" s="156"/>
      <c r="W68" s="156"/>
      <c r="X68" s="156"/>
    </row>
    <row r="69" spans="1:24" x14ac:dyDescent="0.25">
      <c r="A69" s="159" t="str">
        <f t="shared" si="1"/>
        <v>57.</v>
      </c>
      <c r="B69" s="146"/>
      <c r="C69" s="146"/>
      <c r="D69" s="147"/>
      <c r="E69" s="147"/>
      <c r="F69" s="147"/>
      <c r="G69" s="148"/>
      <c r="H69" s="147"/>
      <c r="I69" s="147"/>
      <c r="J69" s="147"/>
      <c r="K69" s="147"/>
      <c r="L69" s="156"/>
      <c r="M69" s="156"/>
      <c r="N69" s="156"/>
      <c r="O69" s="156"/>
      <c r="P69" s="156"/>
      <c r="Q69" s="156"/>
      <c r="R69" s="156"/>
      <c r="S69" s="156"/>
      <c r="T69" s="156"/>
      <c r="U69" s="156"/>
      <c r="V69" s="156"/>
      <c r="W69" s="156"/>
      <c r="X69" s="156"/>
    </row>
    <row r="70" spans="1:24" x14ac:dyDescent="0.25">
      <c r="A70" s="159" t="str">
        <f t="shared" si="1"/>
        <v>58.</v>
      </c>
      <c r="B70" s="146"/>
      <c r="C70" s="146"/>
      <c r="D70" s="147"/>
      <c r="E70" s="147"/>
      <c r="F70" s="147"/>
      <c r="G70" s="148"/>
      <c r="H70" s="147"/>
      <c r="I70" s="147"/>
      <c r="J70" s="147"/>
      <c r="K70" s="147"/>
      <c r="L70" s="156"/>
      <c r="M70" s="156"/>
      <c r="N70" s="156"/>
      <c r="O70" s="156"/>
      <c r="P70" s="156"/>
      <c r="Q70" s="156"/>
      <c r="R70" s="156"/>
      <c r="S70" s="156"/>
      <c r="T70" s="156"/>
      <c r="U70" s="156"/>
      <c r="V70" s="156"/>
      <c r="W70" s="156"/>
      <c r="X70" s="156"/>
    </row>
    <row r="71" spans="1:24" x14ac:dyDescent="0.25">
      <c r="A71" s="159" t="str">
        <f t="shared" si="1"/>
        <v>59.</v>
      </c>
      <c r="B71" s="146"/>
      <c r="C71" s="146"/>
      <c r="D71" s="147"/>
      <c r="E71" s="147"/>
      <c r="F71" s="147"/>
      <c r="G71" s="148"/>
      <c r="H71" s="147"/>
      <c r="I71" s="147"/>
      <c r="J71" s="147"/>
      <c r="K71" s="147"/>
      <c r="L71" s="156"/>
      <c r="M71" s="156"/>
      <c r="N71" s="156"/>
      <c r="O71" s="156"/>
      <c r="P71" s="156"/>
      <c r="Q71" s="156"/>
      <c r="R71" s="156"/>
      <c r="S71" s="156"/>
      <c r="T71" s="156"/>
      <c r="U71" s="156"/>
      <c r="V71" s="156"/>
      <c r="W71" s="156"/>
      <c r="X71" s="156"/>
    </row>
    <row r="72" spans="1:24" x14ac:dyDescent="0.25">
      <c r="A72" s="159" t="str">
        <f t="shared" si="1"/>
        <v>60.</v>
      </c>
      <c r="B72" s="146"/>
      <c r="C72" s="146"/>
      <c r="D72" s="147"/>
      <c r="E72" s="147"/>
      <c r="F72" s="147"/>
      <c r="G72" s="148"/>
      <c r="H72" s="147"/>
      <c r="I72" s="147"/>
      <c r="J72" s="147"/>
      <c r="K72" s="147"/>
      <c r="L72" s="156"/>
      <c r="M72" s="156"/>
      <c r="N72" s="156"/>
      <c r="O72" s="156"/>
      <c r="P72" s="156"/>
      <c r="Q72" s="156"/>
      <c r="R72" s="156"/>
      <c r="S72" s="156"/>
      <c r="T72" s="156"/>
      <c r="U72" s="156"/>
      <c r="V72" s="156"/>
      <c r="W72" s="156"/>
      <c r="X72" s="156"/>
    </row>
  </sheetData>
  <sheetProtection algorithmName="SHA-512" hashValue="j4Nd4pwfbJ0+NyQsL9niuxJL8zH/C/Bg+AA66VUEbZzeljkKQtsPb4xxSNLMsQaeFh1Cb1ONossZ2z8PCiOxVQ==" saltValue="MNsTZCP/Su645IA0pIi61Q==" spinCount="100000" sheet="1" objects="1" scenarios="1" insertRows="0" deleteRows="0"/>
  <mergeCells count="18">
    <mergeCell ref="C6:G6"/>
    <mergeCell ref="C7:G7"/>
    <mergeCell ref="A1:J1"/>
    <mergeCell ref="C3:G3"/>
    <mergeCell ref="C4:G4"/>
    <mergeCell ref="H11:K11"/>
    <mergeCell ref="C5:G5"/>
    <mergeCell ref="G11:G12"/>
    <mergeCell ref="A3:B3"/>
    <mergeCell ref="A4:B4"/>
    <mergeCell ref="A5:B5"/>
    <mergeCell ref="A6:B6"/>
    <mergeCell ref="A7:B7"/>
    <mergeCell ref="B11:B12"/>
    <mergeCell ref="C11:C12"/>
    <mergeCell ref="D11:D12"/>
    <mergeCell ref="E11:E12"/>
    <mergeCell ref="F11:F12"/>
  </mergeCells>
  <pageMargins left="0.70866141732283472" right="0.59055118110236227" top="0.78740157480314965" bottom="0.78740157480314965" header="0.31496062992125984" footer="0.31496062992125984"/>
  <pageSetup paperSize="9" scale="76" fitToHeight="0" orientation="landscape" r:id="rId1"/>
  <headerFooter>
    <oddHeader xml:space="preserve">&amp;L&amp;"Arial,Standard"&amp;8Teilnehmendenliste - TN&amp;C&amp;"Arial,Standard"&amp;8JBM&amp;R&amp;"Arial,Standard"&amp;8DPSG Bayern
Version 1/2025
</oddHeader>
    <oddFooter>&amp;R Seite &amp;P von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A7A0E-3A83-41C6-9B38-8758EF8EECC1}">
  <sheetPr>
    <tabColor theme="4" tint="-0.249977111117893"/>
    <pageSetUpPr fitToPage="1"/>
  </sheetPr>
  <dimension ref="A1:J30"/>
  <sheetViews>
    <sheetView view="pageLayout" zoomScaleNormal="100" workbookViewId="0">
      <selection activeCell="B11" sqref="B11"/>
    </sheetView>
  </sheetViews>
  <sheetFormatPr baseColWidth="10" defaultColWidth="11.42578125" defaultRowHeight="15" x14ac:dyDescent="0.25"/>
  <cols>
    <col min="1" max="1" width="4.85546875" style="155" customWidth="1"/>
    <col min="2" max="2" width="31.42578125" style="155" customWidth="1"/>
    <col min="3" max="3" width="21.5703125" style="155" customWidth="1"/>
    <col min="4" max="5" width="5.140625" style="155" customWidth="1"/>
    <col min="6" max="6" width="5" style="155" customWidth="1"/>
    <col min="7" max="7" width="33.42578125" style="155" customWidth="1"/>
    <col min="8" max="8" width="8.85546875" style="155" customWidth="1"/>
    <col min="9" max="9" width="14" style="319" customWidth="1"/>
    <col min="10" max="10" width="2.5703125" style="155" customWidth="1"/>
    <col min="11" max="21" width="3.28515625" style="155" customWidth="1"/>
    <col min="22" max="16384" width="11.42578125" style="155"/>
  </cols>
  <sheetData>
    <row r="1" spans="1:10" s="16" customFormat="1" ht="23.25" x14ac:dyDescent="0.35">
      <c r="A1" s="329" t="s">
        <v>410</v>
      </c>
      <c r="B1" s="329"/>
      <c r="C1" s="329"/>
      <c r="D1" s="329"/>
      <c r="E1" s="329"/>
      <c r="F1" s="329"/>
      <c r="G1" s="329"/>
      <c r="H1" s="329"/>
      <c r="I1" s="329"/>
      <c r="J1" s="67"/>
    </row>
    <row r="2" spans="1:10" s="16" customFormat="1" ht="14.25" customHeight="1" x14ac:dyDescent="0.25">
      <c r="A2" s="56"/>
      <c r="B2" s="56"/>
      <c r="C2" s="56"/>
      <c r="D2" s="56"/>
      <c r="E2" s="56"/>
      <c r="F2" s="56"/>
      <c r="G2" s="56"/>
      <c r="H2" s="56"/>
      <c r="I2" s="315"/>
      <c r="J2" s="56"/>
    </row>
    <row r="3" spans="1:10" s="16" customFormat="1" ht="15.75" x14ac:dyDescent="0.25">
      <c r="A3" s="336" t="s">
        <v>333</v>
      </c>
      <c r="B3" s="336"/>
      <c r="C3" s="342">
        <f>'TN-Liste_JBM'!C3:G3</f>
        <v>0</v>
      </c>
      <c r="D3" s="342"/>
      <c r="E3" s="342"/>
      <c r="F3" s="342"/>
      <c r="G3" s="342"/>
      <c r="H3" s="53"/>
      <c r="I3" s="315"/>
      <c r="J3" s="56"/>
    </row>
    <row r="4" spans="1:10" s="16" customFormat="1" ht="15.75" x14ac:dyDescent="0.25">
      <c r="A4" s="336" t="s">
        <v>0</v>
      </c>
      <c r="B4" s="336"/>
      <c r="C4" s="342">
        <f>'TN-Liste_JBM'!C4:G4</f>
        <v>0</v>
      </c>
      <c r="D4" s="342"/>
      <c r="E4" s="342"/>
      <c r="F4" s="342"/>
      <c r="G4" s="342"/>
      <c r="H4" s="53"/>
      <c r="I4" s="315"/>
      <c r="J4" s="56"/>
    </row>
    <row r="5" spans="1:10" s="16" customFormat="1" ht="15.75" x14ac:dyDescent="0.25">
      <c r="A5" s="336" t="s">
        <v>2</v>
      </c>
      <c r="B5" s="336"/>
      <c r="C5" s="342">
        <f>'TN-Liste_JBM'!C5</f>
        <v>0</v>
      </c>
      <c r="D5" s="342"/>
      <c r="E5" s="342"/>
      <c r="F5" s="342"/>
      <c r="G5" s="342"/>
      <c r="H5" s="53"/>
      <c r="I5" s="317"/>
      <c r="J5" s="56"/>
    </row>
    <row r="6" spans="1:10" s="16" customFormat="1" ht="15.75" x14ac:dyDescent="0.25">
      <c r="A6" s="336" t="s">
        <v>4</v>
      </c>
      <c r="B6" s="336"/>
      <c r="C6" s="341">
        <f>'TN-Liste_JBM'!C6</f>
        <v>0</v>
      </c>
      <c r="D6" s="341"/>
      <c r="E6" s="341"/>
      <c r="F6" s="341"/>
      <c r="G6" s="341"/>
      <c r="H6" s="260"/>
      <c r="I6" s="315"/>
      <c r="J6" s="56"/>
    </row>
    <row r="7" spans="1:10" s="16" customFormat="1" ht="15.75" x14ac:dyDescent="0.25">
      <c r="A7" s="336" t="s">
        <v>5</v>
      </c>
      <c r="B7" s="336"/>
      <c r="C7" s="341">
        <f>'TN-Liste_JBM'!C7</f>
        <v>0</v>
      </c>
      <c r="D7" s="341"/>
      <c r="E7" s="341"/>
      <c r="F7" s="341"/>
      <c r="G7" s="341"/>
      <c r="H7" s="260"/>
      <c r="I7" s="315"/>
      <c r="J7" s="56"/>
    </row>
    <row r="8" spans="1:10" s="16" customFormat="1" ht="14.25" customHeight="1" x14ac:dyDescent="0.25">
      <c r="A8" s="56"/>
      <c r="B8" s="56"/>
      <c r="C8" s="56"/>
      <c r="D8" s="56"/>
      <c r="E8" s="56"/>
      <c r="F8" s="56"/>
      <c r="G8" s="56"/>
      <c r="H8" s="56"/>
      <c r="I8" s="315"/>
      <c r="J8" s="56"/>
    </row>
    <row r="9" spans="1:10" s="16" customFormat="1" ht="15.75" customHeight="1" x14ac:dyDescent="0.25">
      <c r="A9" s="64" t="s">
        <v>349</v>
      </c>
      <c r="B9" s="64"/>
      <c r="C9" s="64"/>
      <c r="D9" s="64"/>
      <c r="E9" s="64"/>
      <c r="F9" s="64"/>
      <c r="G9" s="64"/>
      <c r="H9" s="64"/>
      <c r="I9" s="318"/>
      <c r="J9" s="64"/>
    </row>
    <row r="10" spans="1:10" s="16" customFormat="1" ht="30.75" customHeight="1" x14ac:dyDescent="0.25">
      <c r="A10" s="65" t="s">
        <v>8</v>
      </c>
      <c r="B10" s="149" t="s">
        <v>9</v>
      </c>
      <c r="C10" s="258" t="s">
        <v>10</v>
      </c>
      <c r="D10" s="258" t="s">
        <v>11</v>
      </c>
      <c r="E10" s="258" t="s">
        <v>12</v>
      </c>
      <c r="F10" s="258" t="s">
        <v>13</v>
      </c>
      <c r="G10" s="66" t="s">
        <v>14</v>
      </c>
      <c r="H10" s="258" t="s">
        <v>15</v>
      </c>
      <c r="I10" s="313" t="s">
        <v>16</v>
      </c>
      <c r="J10" s="56"/>
    </row>
    <row r="11" spans="1:10" x14ac:dyDescent="0.25">
      <c r="A11" s="150" t="str">
        <f t="shared" ref="A11:A30" si="0">(ROW()-ROW(StartNr))&amp;"."</f>
        <v>1.</v>
      </c>
      <c r="B11" s="150"/>
      <c r="C11" s="152"/>
      <c r="D11" s="259"/>
      <c r="E11" s="259"/>
      <c r="F11" s="259"/>
      <c r="G11" s="151"/>
      <c r="H11" s="259"/>
      <c r="I11" s="259"/>
      <c r="J11" s="156"/>
    </row>
    <row r="12" spans="1:10" x14ac:dyDescent="0.25">
      <c r="A12" s="150" t="str">
        <f t="shared" si="0"/>
        <v>2.</v>
      </c>
      <c r="B12" s="150"/>
      <c r="C12" s="152"/>
      <c r="D12" s="259"/>
      <c r="E12" s="259"/>
      <c r="F12" s="259"/>
      <c r="G12" s="151"/>
      <c r="H12" s="259"/>
      <c r="I12" s="259"/>
      <c r="J12" s="156"/>
    </row>
    <row r="13" spans="1:10" x14ac:dyDescent="0.25">
      <c r="A13" s="150" t="str">
        <f t="shared" si="0"/>
        <v>3.</v>
      </c>
      <c r="B13" s="150"/>
      <c r="C13" s="152"/>
      <c r="D13" s="259"/>
      <c r="E13" s="259"/>
      <c r="F13" s="259"/>
      <c r="G13" s="151"/>
      <c r="H13" s="259"/>
      <c r="I13" s="259"/>
      <c r="J13" s="156"/>
    </row>
    <row r="14" spans="1:10" x14ac:dyDescent="0.25">
      <c r="A14" s="150" t="str">
        <f t="shared" si="0"/>
        <v>4.</v>
      </c>
      <c r="B14" s="150"/>
      <c r="C14" s="152"/>
      <c r="D14" s="259"/>
      <c r="E14" s="259"/>
      <c r="F14" s="259"/>
      <c r="G14" s="151"/>
      <c r="H14" s="259"/>
      <c r="I14" s="259"/>
      <c r="J14" s="156"/>
    </row>
    <row r="15" spans="1:10" x14ac:dyDescent="0.25">
      <c r="A15" s="150" t="str">
        <f t="shared" si="0"/>
        <v>5.</v>
      </c>
      <c r="B15" s="150"/>
      <c r="C15" s="152"/>
      <c r="D15" s="259"/>
      <c r="E15" s="259"/>
      <c r="F15" s="259"/>
      <c r="G15" s="151"/>
      <c r="H15" s="259"/>
      <c r="I15" s="259"/>
      <c r="J15" s="156"/>
    </row>
    <row r="16" spans="1:10" x14ac:dyDescent="0.25">
      <c r="A16" s="150" t="str">
        <f t="shared" si="0"/>
        <v>6.</v>
      </c>
      <c r="B16" s="150"/>
      <c r="C16" s="152"/>
      <c r="D16" s="259"/>
      <c r="E16" s="259"/>
      <c r="F16" s="259"/>
      <c r="G16" s="151"/>
      <c r="H16" s="259"/>
      <c r="I16" s="259"/>
      <c r="J16" s="156"/>
    </row>
    <row r="17" spans="1:10" x14ac:dyDescent="0.25">
      <c r="A17" s="150" t="str">
        <f t="shared" si="0"/>
        <v>7.</v>
      </c>
      <c r="B17" s="150"/>
      <c r="C17" s="152"/>
      <c r="D17" s="259"/>
      <c r="E17" s="259"/>
      <c r="F17" s="259"/>
      <c r="G17" s="151"/>
      <c r="H17" s="259"/>
      <c r="I17" s="259"/>
      <c r="J17" s="156"/>
    </row>
    <row r="18" spans="1:10" x14ac:dyDescent="0.25">
      <c r="A18" s="150" t="str">
        <f t="shared" si="0"/>
        <v>8.</v>
      </c>
      <c r="B18" s="150"/>
      <c r="C18" s="152"/>
      <c r="D18" s="259"/>
      <c r="E18" s="259"/>
      <c r="F18" s="259"/>
      <c r="G18" s="151"/>
      <c r="H18" s="259"/>
      <c r="I18" s="259"/>
      <c r="J18" s="156"/>
    </row>
    <row r="19" spans="1:10" x14ac:dyDescent="0.25">
      <c r="A19" s="150" t="str">
        <f t="shared" si="0"/>
        <v>9.</v>
      </c>
      <c r="B19" s="150"/>
      <c r="C19" s="152"/>
      <c r="D19" s="259"/>
      <c r="E19" s="259"/>
      <c r="F19" s="259"/>
      <c r="G19" s="151"/>
      <c r="H19" s="259"/>
      <c r="I19" s="259"/>
      <c r="J19" s="156"/>
    </row>
    <row r="20" spans="1:10" x14ac:dyDescent="0.25">
      <c r="A20" s="150" t="str">
        <f t="shared" si="0"/>
        <v>10.</v>
      </c>
      <c r="B20" s="150"/>
      <c r="C20" s="152"/>
      <c r="D20" s="259"/>
      <c r="E20" s="259"/>
      <c r="F20" s="259"/>
      <c r="G20" s="151"/>
      <c r="H20" s="259"/>
      <c r="I20" s="259"/>
      <c r="J20" s="156"/>
    </row>
    <row r="21" spans="1:10" x14ac:dyDescent="0.25">
      <c r="A21" s="150" t="str">
        <f t="shared" si="0"/>
        <v>11.</v>
      </c>
      <c r="B21" s="150"/>
      <c r="C21" s="152"/>
      <c r="D21" s="259"/>
      <c r="E21" s="259"/>
      <c r="F21" s="259"/>
      <c r="G21" s="151"/>
      <c r="H21" s="259"/>
      <c r="I21" s="259"/>
      <c r="J21" s="156"/>
    </row>
    <row r="22" spans="1:10" x14ac:dyDescent="0.25">
      <c r="A22" s="150" t="str">
        <f t="shared" si="0"/>
        <v>12.</v>
      </c>
      <c r="B22" s="150"/>
      <c r="C22" s="152"/>
      <c r="D22" s="259"/>
      <c r="E22" s="259"/>
      <c r="F22" s="259"/>
      <c r="G22" s="151"/>
      <c r="H22" s="259"/>
      <c r="I22" s="259"/>
      <c r="J22" s="156"/>
    </row>
    <row r="23" spans="1:10" x14ac:dyDescent="0.25">
      <c r="A23" s="150" t="str">
        <f t="shared" si="0"/>
        <v>13.</v>
      </c>
      <c r="B23" s="150"/>
      <c r="C23" s="152"/>
      <c r="D23" s="259"/>
      <c r="E23" s="259"/>
      <c r="F23" s="259"/>
      <c r="G23" s="151"/>
      <c r="H23" s="259"/>
      <c r="I23" s="259"/>
      <c r="J23" s="156"/>
    </row>
    <row r="24" spans="1:10" x14ac:dyDescent="0.25">
      <c r="A24" s="150" t="str">
        <f t="shared" si="0"/>
        <v>14.</v>
      </c>
      <c r="B24" s="150"/>
      <c r="C24" s="152"/>
      <c r="D24" s="259"/>
      <c r="E24" s="259"/>
      <c r="F24" s="259"/>
      <c r="G24" s="151"/>
      <c r="H24" s="259"/>
      <c r="I24" s="259"/>
      <c r="J24" s="156"/>
    </row>
    <row r="25" spans="1:10" x14ac:dyDescent="0.25">
      <c r="A25" s="150" t="str">
        <f t="shared" si="0"/>
        <v>15.</v>
      </c>
      <c r="B25" s="150"/>
      <c r="C25" s="152"/>
      <c r="D25" s="259"/>
      <c r="E25" s="259"/>
      <c r="F25" s="259"/>
      <c r="G25" s="151"/>
      <c r="H25" s="259"/>
      <c r="I25" s="259"/>
      <c r="J25" s="156"/>
    </row>
    <row r="26" spans="1:10" x14ac:dyDescent="0.25">
      <c r="A26" s="150" t="str">
        <f t="shared" si="0"/>
        <v>16.</v>
      </c>
      <c r="B26" s="150"/>
      <c r="C26" s="152"/>
      <c r="D26" s="259"/>
      <c r="E26" s="259"/>
      <c r="F26" s="259"/>
      <c r="G26" s="151"/>
      <c r="H26" s="259"/>
      <c r="I26" s="259"/>
      <c r="J26" s="156"/>
    </row>
    <row r="27" spans="1:10" x14ac:dyDescent="0.25">
      <c r="A27" s="150" t="str">
        <f t="shared" si="0"/>
        <v>17.</v>
      </c>
      <c r="B27" s="150"/>
      <c r="C27" s="152"/>
      <c r="D27" s="259"/>
      <c r="E27" s="259"/>
      <c r="F27" s="259"/>
      <c r="G27" s="151"/>
      <c r="H27" s="259"/>
      <c r="I27" s="259"/>
      <c r="J27" s="156"/>
    </row>
    <row r="28" spans="1:10" x14ac:dyDescent="0.25">
      <c r="A28" s="150" t="str">
        <f t="shared" si="0"/>
        <v>18.</v>
      </c>
      <c r="B28" s="150"/>
      <c r="C28" s="152"/>
      <c r="D28" s="259"/>
      <c r="E28" s="259"/>
      <c r="F28" s="259"/>
      <c r="G28" s="151"/>
      <c r="H28" s="259"/>
      <c r="I28" s="259"/>
      <c r="J28" s="156"/>
    </row>
    <row r="29" spans="1:10" x14ac:dyDescent="0.25">
      <c r="A29" s="150" t="str">
        <f t="shared" si="0"/>
        <v>19.</v>
      </c>
      <c r="B29" s="150"/>
      <c r="C29" s="152"/>
      <c r="D29" s="259"/>
      <c r="E29" s="259"/>
      <c r="F29" s="259"/>
      <c r="G29" s="151"/>
      <c r="H29" s="259"/>
      <c r="I29" s="259"/>
      <c r="J29" s="156"/>
    </row>
    <row r="30" spans="1:10" x14ac:dyDescent="0.25">
      <c r="A30" s="150" t="str">
        <f t="shared" si="0"/>
        <v>20.</v>
      </c>
      <c r="B30" s="150"/>
      <c r="C30" s="152"/>
      <c r="D30" s="259"/>
      <c r="E30" s="259"/>
      <c r="F30" s="259"/>
      <c r="G30" s="151"/>
      <c r="H30" s="259"/>
      <c r="I30" s="259"/>
      <c r="J30" s="156"/>
    </row>
  </sheetData>
  <sheetProtection algorithmName="SHA-512" hashValue="BGAEh7YG4f0/UJNZfZNh9C21IByqnHkjHaTwZIW6bfSNqnkp7cbgktvIVVQ0FX9uYUaFvHn0pM9OB9TBdpy0cw==" saltValue="Hi5MHE3+T/CiWdVDlhZzbQ==" spinCount="100000" sheet="1" objects="1" scenarios="1" insertRows="0" deleteRows="0"/>
  <mergeCells count="11">
    <mergeCell ref="C7:G7"/>
    <mergeCell ref="A1:I1"/>
    <mergeCell ref="C3:G3"/>
    <mergeCell ref="C4:G4"/>
    <mergeCell ref="C5:G5"/>
    <mergeCell ref="C6:G6"/>
    <mergeCell ref="A3:B3"/>
    <mergeCell ref="A4:B4"/>
    <mergeCell ref="A5:B5"/>
    <mergeCell ref="A6:B6"/>
    <mergeCell ref="A7:B7"/>
  </mergeCells>
  <dataValidations count="1">
    <dataValidation type="list" allowBlank="1" showInputMessage="1" showErrorMessage="1" sqref="I11:I30" xr:uid="{A9178B2E-70DF-4DA1-A894-E50810E88C82}">
      <formula1>Kennzeichen</formula1>
    </dataValidation>
  </dataValidations>
  <pageMargins left="0.70866141732283472" right="0.59055118110236227" top="0.78740157480314965" bottom="0.78740157480314965" header="0.31496062992125984" footer="0.31496062992125984"/>
  <pageSetup paperSize="9" fitToHeight="0" orientation="landscape" r:id="rId1"/>
  <headerFooter>
    <oddHeader xml:space="preserve">&amp;L&amp;"Arial,Standard"&amp;8Teilnehmendenliste - Teamer&amp;C&amp;"Arial,Standard"&amp;8JBM&amp;R&amp;"Arial,Standard"&amp;8DPSG Bayern
Version 1/2025
</oddHeader>
    <oddFooter>&amp;L&amp;"Arial,Standard"&amp;8
EA (ehrenamtlich. MA), HA (haupt-/nebenberuflicher MA), HO (Honorarkraft), PR (Praktikant), SO (sonstige)&amp;R Seite &amp;P von &amp;N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tabColor theme="4" tint="-0.249977111117893"/>
    <pageSetUpPr fitToPage="1"/>
  </sheetPr>
  <dimension ref="A1:AL78"/>
  <sheetViews>
    <sheetView view="pageLayout" zoomScaleNormal="100" workbookViewId="0">
      <selection activeCell="AC3" sqref="AC3:AG3"/>
    </sheetView>
  </sheetViews>
  <sheetFormatPr baseColWidth="10" defaultColWidth="11.42578125" defaultRowHeight="15" x14ac:dyDescent="0.25"/>
  <cols>
    <col min="1" max="1" width="2.7109375" style="14" customWidth="1"/>
    <col min="2" max="16" width="3.140625" style="16" customWidth="1"/>
    <col min="17" max="25" width="3.28515625" style="16" customWidth="1"/>
    <col min="26" max="26" width="8.28515625" style="16" customWidth="1"/>
    <col min="27" max="34" width="3.28515625" style="16" customWidth="1"/>
    <col min="35" max="35" width="11.42578125" style="16"/>
    <col min="36" max="36" width="4.85546875" style="16" customWidth="1"/>
    <col min="37" max="37" width="12" style="16" customWidth="1"/>
    <col min="38" max="40" width="4.85546875" style="16" customWidth="1"/>
    <col min="41" max="16384" width="11.42578125" style="16"/>
  </cols>
  <sheetData>
    <row r="1" spans="1:34" ht="36.75" customHeight="1" x14ac:dyDescent="0.25">
      <c r="A1" s="388" t="s">
        <v>412</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row>
    <row r="2" spans="1:34" ht="9" customHeight="1" x14ac:dyDescent="0.25">
      <c r="A2" s="389"/>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row>
    <row r="3" spans="1:34" x14ac:dyDescent="0.25">
      <c r="A3" s="129" t="s">
        <v>35</v>
      </c>
      <c r="B3" s="399" t="s">
        <v>326</v>
      </c>
      <c r="C3" s="399"/>
      <c r="D3" s="399"/>
      <c r="E3" s="399"/>
      <c r="F3" s="399"/>
      <c r="G3" s="437">
        <f>'TN-Liste_JBM'!C3</f>
        <v>0</v>
      </c>
      <c r="H3" s="437"/>
      <c r="I3" s="437"/>
      <c r="J3" s="437"/>
      <c r="K3" s="437"/>
      <c r="L3" s="437"/>
      <c r="M3" s="437"/>
      <c r="N3" s="437"/>
      <c r="O3" s="437"/>
      <c r="P3" s="437"/>
      <c r="Q3" s="437"/>
      <c r="R3" s="437"/>
      <c r="S3" s="437"/>
      <c r="T3" s="437"/>
      <c r="U3" s="437"/>
      <c r="V3" s="129" t="s">
        <v>36</v>
      </c>
      <c r="W3" s="399" t="s">
        <v>413</v>
      </c>
      <c r="X3" s="399"/>
      <c r="Y3" s="399"/>
      <c r="Z3" s="399"/>
      <c r="AA3" s="399"/>
      <c r="AB3" s="399"/>
      <c r="AC3" s="398"/>
      <c r="AD3" s="398"/>
      <c r="AE3" s="398"/>
      <c r="AF3" s="398"/>
      <c r="AG3" s="398"/>
      <c r="AH3" s="56"/>
    </row>
    <row r="4" spans="1:34" x14ac:dyDescent="0.25">
      <c r="A4" s="129" t="s">
        <v>37</v>
      </c>
      <c r="B4" s="385" t="s">
        <v>38</v>
      </c>
      <c r="C4" s="385"/>
      <c r="D4" s="385"/>
      <c r="E4" s="385"/>
      <c r="F4" s="385"/>
      <c r="G4" s="385"/>
      <c r="H4" s="385"/>
      <c r="I4" s="436">
        <f>'TN-Liste_JBM'!C4</f>
        <v>0</v>
      </c>
      <c r="J4" s="436"/>
      <c r="K4" s="436"/>
      <c r="L4" s="436"/>
      <c r="M4" s="436"/>
      <c r="N4" s="436"/>
      <c r="O4" s="436"/>
      <c r="P4" s="436"/>
      <c r="Q4" s="436"/>
      <c r="R4" s="436"/>
      <c r="S4" s="436"/>
      <c r="T4" s="436"/>
      <c r="U4" s="436"/>
      <c r="V4" s="436"/>
      <c r="W4" s="436"/>
      <c r="X4" s="316" t="s">
        <v>415</v>
      </c>
      <c r="Y4" s="343" t="s">
        <v>414</v>
      </c>
      <c r="Z4" s="343"/>
      <c r="AA4" s="343"/>
      <c r="AB4" s="343"/>
      <c r="AC4" s="438">
        <f>'TN-Liste_JBM'!C5</f>
        <v>0</v>
      </c>
      <c r="AD4" s="438"/>
      <c r="AE4" s="438"/>
      <c r="AF4" s="438"/>
      <c r="AG4" s="438"/>
      <c r="AH4" s="56"/>
    </row>
    <row r="5" spans="1:34" ht="4.5" customHeight="1" x14ac:dyDescent="0.25">
      <c r="A5" s="69"/>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row>
    <row r="6" spans="1:34" x14ac:dyDescent="0.25">
      <c r="A6" s="129" t="s">
        <v>39</v>
      </c>
      <c r="B6" s="343" t="s">
        <v>40</v>
      </c>
      <c r="C6" s="343"/>
      <c r="D6" s="343"/>
      <c r="E6" s="343"/>
      <c r="F6" s="343"/>
      <c r="G6" s="343"/>
      <c r="H6" s="343"/>
      <c r="I6" s="396"/>
      <c r="J6" s="396"/>
      <c r="K6" s="396"/>
      <c r="L6" s="396"/>
      <c r="M6" s="396"/>
      <c r="N6" s="396"/>
      <c r="O6" s="396"/>
      <c r="P6" s="396"/>
      <c r="Q6" s="396"/>
      <c r="R6" s="396"/>
      <c r="S6" s="396"/>
      <c r="T6" s="396"/>
      <c r="U6" s="396"/>
      <c r="V6" s="396"/>
      <c r="W6" s="396"/>
      <c r="X6" s="396"/>
      <c r="Y6" s="396"/>
      <c r="Z6" s="396"/>
      <c r="AA6" s="396"/>
      <c r="AB6" s="396"/>
      <c r="AC6" s="396"/>
      <c r="AD6" s="390" t="s">
        <v>41</v>
      </c>
      <c r="AE6" s="430" t="str">
        <f>IF(I6=0,"",VLOOKUP(I6,Themenschlüssel!$A$6:$C$23,3,FALSE))</f>
        <v/>
      </c>
      <c r="AF6" s="430"/>
      <c r="AG6" s="430"/>
      <c r="AH6" s="56"/>
    </row>
    <row r="7" spans="1:34" x14ac:dyDescent="0.25">
      <c r="A7" s="69"/>
      <c r="B7" s="343" t="s">
        <v>42</v>
      </c>
      <c r="C7" s="343"/>
      <c r="D7" s="343"/>
      <c r="E7" s="343"/>
      <c r="F7" s="343"/>
      <c r="G7" s="343"/>
      <c r="H7" s="343"/>
      <c r="I7" s="395"/>
      <c r="J7" s="395"/>
      <c r="K7" s="395"/>
      <c r="L7" s="395"/>
      <c r="M7" s="395"/>
      <c r="N7" s="395"/>
      <c r="O7" s="395"/>
      <c r="P7" s="395"/>
      <c r="Q7" s="395"/>
      <c r="R7" s="395"/>
      <c r="S7" s="395"/>
      <c r="T7" s="395"/>
      <c r="U7" s="395"/>
      <c r="V7" s="395"/>
      <c r="W7" s="395"/>
      <c r="X7" s="395"/>
      <c r="Y7" s="395"/>
      <c r="Z7" s="395"/>
      <c r="AA7" s="395"/>
      <c r="AB7" s="395"/>
      <c r="AC7" s="395"/>
      <c r="AD7" s="390"/>
      <c r="AE7" s="431" t="str">
        <f>IF(I7=0,"",VLOOKUP(I7,Themenschlüssel!$A$6:$C$23,3,FALSE))</f>
        <v/>
      </c>
      <c r="AF7" s="431"/>
      <c r="AG7" s="431"/>
      <c r="AH7" s="56"/>
    </row>
    <row r="8" spans="1:34" x14ac:dyDescent="0.25">
      <c r="A8" s="69"/>
      <c r="B8" s="56"/>
      <c r="C8" s="56"/>
      <c r="D8" s="56"/>
      <c r="E8" s="56"/>
      <c r="F8" s="56"/>
      <c r="G8" s="56"/>
      <c r="H8" s="56"/>
      <c r="I8" s="396"/>
      <c r="J8" s="396"/>
      <c r="K8" s="396"/>
      <c r="L8" s="396"/>
      <c r="M8" s="396"/>
      <c r="N8" s="396"/>
      <c r="O8" s="396"/>
      <c r="P8" s="396"/>
      <c r="Q8" s="396"/>
      <c r="R8" s="396"/>
      <c r="S8" s="396"/>
      <c r="T8" s="396"/>
      <c r="U8" s="396"/>
      <c r="V8" s="396"/>
      <c r="W8" s="396"/>
      <c r="X8" s="396"/>
      <c r="Y8" s="396"/>
      <c r="Z8" s="396"/>
      <c r="AA8" s="396"/>
      <c r="AB8" s="396"/>
      <c r="AC8" s="396"/>
      <c r="AD8" s="390"/>
      <c r="AE8" s="431" t="str">
        <f>IF(I8=0,"",VLOOKUP(I8,Themenschlüssel!$A$6:$C$23,3,FALSE))</f>
        <v/>
      </c>
      <c r="AF8" s="431"/>
      <c r="AG8" s="431"/>
      <c r="AH8" s="56"/>
    </row>
    <row r="9" spans="1:34" ht="4.5" customHeight="1" x14ac:dyDescent="0.25">
      <c r="A9" s="69"/>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row>
    <row r="10" spans="1:34" x14ac:dyDescent="0.25">
      <c r="A10" s="129" t="s">
        <v>43</v>
      </c>
      <c r="B10" s="343" t="s">
        <v>44</v>
      </c>
      <c r="C10" s="343"/>
      <c r="D10" s="343"/>
      <c r="E10" s="343"/>
      <c r="F10" s="343"/>
      <c r="G10" s="343"/>
      <c r="H10" s="343"/>
      <c r="I10" s="391">
        <f>'TN-Liste_JBM'!C6</f>
        <v>0</v>
      </c>
      <c r="J10" s="391"/>
      <c r="K10" s="391"/>
      <c r="L10" s="391"/>
      <c r="M10" s="70"/>
      <c r="N10" s="343" t="s">
        <v>45</v>
      </c>
      <c r="O10" s="343"/>
      <c r="P10" s="343"/>
      <c r="Q10" s="343"/>
      <c r="R10" s="343"/>
      <c r="S10" s="343"/>
      <c r="T10" s="343"/>
      <c r="U10" s="343"/>
      <c r="V10" s="393">
        <f>IF(I11=I10,1,I11-I10)</f>
        <v>1</v>
      </c>
      <c r="W10" s="393"/>
      <c r="X10" s="344" t="s">
        <v>46</v>
      </c>
      <c r="Y10" s="344"/>
      <c r="Z10" s="344"/>
      <c r="AA10" s="344"/>
      <c r="AB10" s="344"/>
      <c r="AC10" s="344"/>
      <c r="AD10" s="325" t="b">
        <v>1</v>
      </c>
      <c r="AE10" s="206"/>
      <c r="AF10" s="206"/>
      <c r="AG10" s="206"/>
      <c r="AH10" s="56"/>
    </row>
    <row r="11" spans="1:34" x14ac:dyDescent="0.25">
      <c r="A11" s="69"/>
      <c r="B11" s="343" t="s">
        <v>47</v>
      </c>
      <c r="C11" s="343"/>
      <c r="D11" s="343"/>
      <c r="E11" s="343"/>
      <c r="F11" s="343"/>
      <c r="G11" s="343"/>
      <c r="H11" s="343"/>
      <c r="I11" s="392">
        <f>'TN-Liste_JBM'!C7</f>
        <v>0</v>
      </c>
      <c r="J11" s="392"/>
      <c r="K11" s="392"/>
      <c r="L11" s="392"/>
      <c r="M11" s="70"/>
      <c r="N11" s="343" t="s">
        <v>48</v>
      </c>
      <c r="O11" s="343"/>
      <c r="P11" s="343"/>
      <c r="Q11" s="343"/>
      <c r="R11" s="343"/>
      <c r="S11" s="343"/>
      <c r="T11" s="343"/>
      <c r="U11" s="343"/>
      <c r="V11" s="394">
        <f>6*V10</f>
        <v>6</v>
      </c>
      <c r="W11" s="394"/>
      <c r="X11" s="344" t="s">
        <v>49</v>
      </c>
      <c r="Y11" s="344"/>
      <c r="Z11" s="344"/>
      <c r="AA11" s="344"/>
      <c r="AB11" s="344"/>
      <c r="AC11" s="344"/>
      <c r="AD11" s="325" t="b">
        <v>0</v>
      </c>
      <c r="AE11" s="206"/>
      <c r="AF11" s="206"/>
      <c r="AG11" s="206"/>
      <c r="AH11" s="56"/>
    </row>
    <row r="12" spans="1:34" ht="4.5" customHeight="1" x14ac:dyDescent="0.25">
      <c r="A12" s="69"/>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row>
    <row r="13" spans="1:34" x14ac:dyDescent="0.25">
      <c r="A13" s="129" t="s">
        <v>50</v>
      </c>
      <c r="B13" s="397" t="s">
        <v>51</v>
      </c>
      <c r="C13" s="397"/>
      <c r="D13" s="397"/>
      <c r="E13" s="397"/>
      <c r="F13" s="397"/>
      <c r="G13" s="397"/>
      <c r="H13" s="397"/>
      <c r="I13" s="397"/>
      <c r="J13" s="397"/>
      <c r="K13" s="361" t="s">
        <v>52</v>
      </c>
      <c r="L13" s="361"/>
      <c r="M13" s="361" t="s">
        <v>53</v>
      </c>
      <c r="N13" s="361"/>
      <c r="O13" s="361" t="s">
        <v>54</v>
      </c>
      <c r="P13" s="361"/>
      <c r="Q13" s="56"/>
      <c r="R13" s="439" t="s">
        <v>328</v>
      </c>
      <c r="S13" s="439"/>
      <c r="T13" s="439"/>
      <c r="U13" s="439"/>
      <c r="V13" s="439"/>
      <c r="W13" s="439"/>
      <c r="X13" s="439"/>
      <c r="Y13" s="439"/>
      <c r="Z13" s="439"/>
      <c r="AA13" s="439"/>
      <c r="AB13" s="361" t="s">
        <v>52</v>
      </c>
      <c r="AC13" s="361"/>
      <c r="AD13" s="361" t="s">
        <v>53</v>
      </c>
      <c r="AE13" s="361"/>
      <c r="AF13" s="361" t="s">
        <v>54</v>
      </c>
      <c r="AG13" s="361"/>
      <c r="AH13" s="56"/>
    </row>
    <row r="14" spans="1:34" x14ac:dyDescent="0.25">
      <c r="A14" s="129"/>
      <c r="B14" s="347" t="s">
        <v>55</v>
      </c>
      <c r="C14" s="347"/>
      <c r="D14" s="347"/>
      <c r="E14" s="347"/>
      <c r="F14" s="347"/>
      <c r="G14" s="347"/>
      <c r="H14" s="347"/>
      <c r="I14" s="347"/>
      <c r="J14" s="347"/>
      <c r="K14" s="348">
        <f>COUNTIFS('TN-Liste_JBM'!$H:$H,"x",'TN-Liste_JBM'!$D:$D,"x")</f>
        <v>0</v>
      </c>
      <c r="L14" s="348"/>
      <c r="M14" s="348">
        <f>COUNTIFS('TN-Liste_JBM'!$H:$H,"x",'TN-Liste_JBM'!$E:$E,"x")</f>
        <v>0</v>
      </c>
      <c r="N14" s="348"/>
      <c r="O14" s="348">
        <f>COUNTIFS('TN-Liste_JBM'!$H:$H,"x",'TN-Liste_JBM'!$F:$F,"x")</f>
        <v>0</v>
      </c>
      <c r="P14" s="348"/>
      <c r="Q14" s="56"/>
      <c r="R14" s="347" t="s">
        <v>56</v>
      </c>
      <c r="S14" s="347"/>
      <c r="T14" s="347"/>
      <c r="U14" s="347"/>
      <c r="V14" s="347"/>
      <c r="W14" s="347"/>
      <c r="X14" s="347"/>
      <c r="Y14" s="347"/>
      <c r="Z14" s="347"/>
      <c r="AA14" s="347"/>
      <c r="AB14" s="348">
        <f>COUNTIFS('Teamer-Liste_JBM'!$H:$H,"&lt;16",'Teamer-Liste_JBM'!$I:$I,"=EA",'Teamer-Liste_JBM'!$D:$D,"x")</f>
        <v>0</v>
      </c>
      <c r="AC14" s="348"/>
      <c r="AD14" s="348">
        <f>COUNTIFS('Teamer-Liste_JBM'!$H:$H,"&lt;16",'Teamer-Liste_JBM'!$I:$I,"=EA",'Teamer-Liste_JBM'!$E:$E,"x")</f>
        <v>0</v>
      </c>
      <c r="AE14" s="348"/>
      <c r="AF14" s="348">
        <f>COUNTIFS('Teamer-Liste_JBM'!$H:$H,"&lt;16",'Teamer-Liste_JBM'!$I:$I,"=EA",'Teamer-Liste_JBM'!$F:$F,"x")</f>
        <v>0</v>
      </c>
      <c r="AG14" s="348"/>
      <c r="AH14" s="56"/>
    </row>
    <row r="15" spans="1:34" x14ac:dyDescent="0.25">
      <c r="A15" s="129"/>
      <c r="B15" s="347" t="s">
        <v>57</v>
      </c>
      <c r="C15" s="347"/>
      <c r="D15" s="347"/>
      <c r="E15" s="347"/>
      <c r="F15" s="347"/>
      <c r="G15" s="347"/>
      <c r="H15" s="347"/>
      <c r="I15" s="347"/>
      <c r="J15" s="347"/>
      <c r="K15" s="348">
        <f>COUNTIFS('TN-Liste_JBM'!$I:$I,"x",'TN-Liste_JBM'!$D:$D,"x")</f>
        <v>0</v>
      </c>
      <c r="L15" s="348"/>
      <c r="M15" s="348">
        <f>COUNTIFS('TN-Liste_JBM'!$I:$I,"x",'TN-Liste_JBM'!$E:$E,"x")</f>
        <v>0</v>
      </c>
      <c r="N15" s="348"/>
      <c r="O15" s="348">
        <f>COUNTIFS('TN-Liste_JBM'!$I:$I,"x",'TN-Liste_JBM'!$F:$F,"x")</f>
        <v>0</v>
      </c>
      <c r="P15" s="348"/>
      <c r="Q15" s="56"/>
      <c r="R15" s="347" t="s">
        <v>58</v>
      </c>
      <c r="S15" s="347"/>
      <c r="T15" s="347"/>
      <c r="U15" s="347"/>
      <c r="V15" s="347"/>
      <c r="W15" s="347"/>
      <c r="X15" s="347"/>
      <c r="Y15" s="347"/>
      <c r="Z15" s="347"/>
      <c r="AA15" s="347"/>
      <c r="AB15" s="348">
        <f>COUNTIFS('Teamer-Liste_JBM'!$H:$H,"&lt;18",'Teamer-Liste_JBM'!$I:$I,"=EA",'Teamer-Liste_JBM'!$D:$D,"x")-AB14</f>
        <v>0</v>
      </c>
      <c r="AC15" s="348"/>
      <c r="AD15" s="348">
        <f>COUNTIFS('Teamer-Liste_JBM'!$H:$H,"&lt;18",'Teamer-Liste_JBM'!$I:$I,"=EA",'Teamer-Liste_JBM'!$E:$E,"x")-AD14</f>
        <v>0</v>
      </c>
      <c r="AE15" s="348"/>
      <c r="AF15" s="348">
        <f>COUNTIFS('Teamer-Liste_JBM'!$H:$H,"&lt;18",'Teamer-Liste_JBM'!$I:$I,"=EA",'Teamer-Liste_JBM'!$F:$F,"x")-AF14</f>
        <v>0</v>
      </c>
      <c r="AG15" s="348"/>
      <c r="AH15" s="8"/>
    </row>
    <row r="16" spans="1:34" x14ac:dyDescent="0.25">
      <c r="A16" s="129"/>
      <c r="B16" s="347" t="s">
        <v>59</v>
      </c>
      <c r="C16" s="347"/>
      <c r="D16" s="347"/>
      <c r="E16" s="347"/>
      <c r="F16" s="347"/>
      <c r="G16" s="347"/>
      <c r="H16" s="347"/>
      <c r="I16" s="347"/>
      <c r="J16" s="347"/>
      <c r="K16" s="348">
        <f>COUNTIFS('TN-Liste_JBM'!$J:$J,"x",'TN-Liste_JBM'!$D:$D,"x")</f>
        <v>0</v>
      </c>
      <c r="L16" s="348"/>
      <c r="M16" s="348">
        <f>COUNTIFS('TN-Liste_JBM'!$J:$J,"x",'TN-Liste_JBM'!$E:$E,"x")</f>
        <v>0</v>
      </c>
      <c r="N16" s="348"/>
      <c r="O16" s="348">
        <f>COUNTIFS('TN-Liste_JBM'!$J:$J,"x",'TN-Liste_JBM'!$F:$F,"x")</f>
        <v>0</v>
      </c>
      <c r="P16" s="348"/>
      <c r="Q16" s="56"/>
      <c r="R16" s="347" t="s">
        <v>60</v>
      </c>
      <c r="S16" s="347"/>
      <c r="T16" s="347"/>
      <c r="U16" s="347"/>
      <c r="V16" s="347"/>
      <c r="W16" s="347"/>
      <c r="X16" s="347"/>
      <c r="Y16" s="347"/>
      <c r="Z16" s="347"/>
      <c r="AA16" s="347"/>
      <c r="AB16" s="348">
        <f>COUNTIFS('Teamer-Liste_JBM'!$H:$H,"&lt;27",'Teamer-Liste_JBM'!$I:$I,"=EA",'Teamer-Liste_JBM'!$D:$D,"x")-AB15-AB14</f>
        <v>0</v>
      </c>
      <c r="AC16" s="348"/>
      <c r="AD16" s="348">
        <f>COUNTIFS('Teamer-Liste_JBM'!$H:$H,"&lt;27",'Teamer-Liste_JBM'!$I:$I,"=EA",'Teamer-Liste_JBM'!$E:$E,"x")-AD15-AD14</f>
        <v>0</v>
      </c>
      <c r="AE16" s="348"/>
      <c r="AF16" s="348">
        <f>COUNTIFS('Teamer-Liste_JBM'!$H:$H,"&lt;27",'Teamer-Liste_JBM'!$I:$I,"=EA",'Teamer-Liste_JBM'!$F:$F,"x")-AF15-AF14</f>
        <v>0</v>
      </c>
      <c r="AG16" s="348"/>
      <c r="AH16" s="8"/>
    </row>
    <row r="17" spans="1:37" x14ac:dyDescent="0.25">
      <c r="A17" s="129"/>
      <c r="B17" s="347" t="s">
        <v>61</v>
      </c>
      <c r="C17" s="347"/>
      <c r="D17" s="347"/>
      <c r="E17" s="347"/>
      <c r="F17" s="347"/>
      <c r="G17" s="347"/>
      <c r="H17" s="347"/>
      <c r="I17" s="347"/>
      <c r="J17" s="347"/>
      <c r="K17" s="361">
        <f>COUNTIFS('TN-Liste_JBM'!$K:$K,"x",'TN-Liste_JBM'!$D:$D,"x")</f>
        <v>0</v>
      </c>
      <c r="L17" s="361"/>
      <c r="M17" s="361">
        <f>COUNTIFS('TN-Liste_JBM'!$K:$K,"x",'TN-Liste_JBM'!$E:$E,"x")</f>
        <v>0</v>
      </c>
      <c r="N17" s="361"/>
      <c r="O17" s="361">
        <f>COUNTIFS('TN-Liste_JBM'!$K:$K,"x",'TN-Liste_JBM'!$F:$F,"x")</f>
        <v>0</v>
      </c>
      <c r="P17" s="361"/>
      <c r="Q17" s="56"/>
      <c r="R17" s="347" t="s">
        <v>62</v>
      </c>
      <c r="S17" s="347"/>
      <c r="T17" s="347"/>
      <c r="U17" s="347"/>
      <c r="V17" s="347"/>
      <c r="W17" s="347"/>
      <c r="X17" s="347"/>
      <c r="Y17" s="347"/>
      <c r="Z17" s="347"/>
      <c r="AA17" s="347"/>
      <c r="AB17" s="348">
        <f>COUNTIFS('Teamer-Liste_JBM'!$H:$H,"&lt;45",'Teamer-Liste_JBM'!$I:$I,"=EA",'Teamer-Liste_JBM'!$D:$D,"x")-AB16-AB15-AB14</f>
        <v>0</v>
      </c>
      <c r="AC17" s="348"/>
      <c r="AD17" s="348">
        <f>COUNTIFS('Teamer-Liste_JBM'!$H:$H,"&lt;45",'Teamer-Liste_JBM'!$I:$I,"=EA",'Teamer-Liste_JBM'!$E:$E,"x")-AD16-AD15-AD14</f>
        <v>0</v>
      </c>
      <c r="AE17" s="348"/>
      <c r="AF17" s="348">
        <f>COUNTIFS('Teamer-Liste_JBM'!$H:$H,"&lt;45",'Teamer-Liste_JBM'!$I:$I,"=EA",'Teamer-Liste_JBM'!$F:$F,"x")-AF16-AF15-AF14</f>
        <v>0</v>
      </c>
      <c r="AG17" s="348"/>
      <c r="AH17" s="8"/>
    </row>
    <row r="18" spans="1:37" x14ac:dyDescent="0.25">
      <c r="A18" s="129"/>
      <c r="B18" s="400" t="s">
        <v>63</v>
      </c>
      <c r="C18" s="401"/>
      <c r="D18" s="401"/>
      <c r="E18" s="401"/>
      <c r="F18" s="401"/>
      <c r="G18" s="401"/>
      <c r="H18" s="401"/>
      <c r="I18" s="401"/>
      <c r="J18" s="402"/>
      <c r="K18" s="403">
        <f>SUM(K14:L17)</f>
        <v>0</v>
      </c>
      <c r="L18" s="403"/>
      <c r="M18" s="403">
        <f>SUM(M14:N17)</f>
        <v>0</v>
      </c>
      <c r="N18" s="403"/>
      <c r="O18" s="403">
        <f>SUM(O14:P17)</f>
        <v>0</v>
      </c>
      <c r="P18" s="403"/>
      <c r="Q18" s="56"/>
      <c r="R18" s="413" t="s">
        <v>64</v>
      </c>
      <c r="S18" s="413"/>
      <c r="T18" s="413"/>
      <c r="U18" s="413"/>
      <c r="V18" s="413"/>
      <c r="W18" s="413"/>
      <c r="X18" s="413"/>
      <c r="Y18" s="413"/>
      <c r="Z18" s="413"/>
      <c r="AA18" s="413"/>
      <c r="AB18" s="348">
        <f>COUNTIFS('Teamer-Liste_JBM'!$H:$H,"&lt;99",'Teamer-Liste_JBM'!$I:$I,"=EA",'Teamer-Liste_JBM'!$D:$D,"x")-AB17-AB16-AB15-AB14</f>
        <v>0</v>
      </c>
      <c r="AC18" s="348"/>
      <c r="AD18" s="348">
        <f>COUNTIFS('Teamer-Liste_JBM'!$H:$H,"&lt;99",'Teamer-Liste_JBM'!$I:$I,"=EA",'Teamer-Liste_JBM'!$E:$E,"x")-AD17-AD16-AD15-AD14</f>
        <v>0</v>
      </c>
      <c r="AE18" s="348"/>
      <c r="AF18" s="348">
        <f>COUNTIFS('Teamer-Liste_JBM'!$H:$H,"&lt;99",'Teamer-Liste_JBM'!$I:$I,"=EA",'Teamer-Liste_JBM'!$F:$F,"x")-AF17-AF16-AF15-AF14</f>
        <v>0</v>
      </c>
      <c r="AG18" s="348"/>
      <c r="AH18" s="8"/>
    </row>
    <row r="19" spans="1:37" x14ac:dyDescent="0.25">
      <c r="A19" s="129"/>
      <c r="B19" s="404" t="s">
        <v>65</v>
      </c>
      <c r="C19" s="405"/>
      <c r="D19" s="405"/>
      <c r="E19" s="405"/>
      <c r="F19" s="405"/>
      <c r="G19" s="405"/>
      <c r="H19" s="405"/>
      <c r="I19" s="405"/>
      <c r="J19" s="406"/>
      <c r="K19" s="349">
        <f>SUM(K18:P18)</f>
        <v>0</v>
      </c>
      <c r="L19" s="350"/>
      <c r="M19" s="350"/>
      <c r="N19" s="350"/>
      <c r="O19" s="350"/>
      <c r="P19" s="351"/>
      <c r="Q19" s="56"/>
      <c r="R19" s="130"/>
      <c r="S19" s="9"/>
      <c r="T19" s="9"/>
      <c r="U19" s="9"/>
      <c r="V19" s="9"/>
      <c r="W19" s="9"/>
      <c r="X19" s="9"/>
      <c r="Y19" s="9"/>
      <c r="Z19" s="9"/>
      <c r="AA19" s="10"/>
      <c r="AB19" s="351">
        <f>SUM(AB14:AC18)</f>
        <v>0</v>
      </c>
      <c r="AC19" s="403"/>
      <c r="AD19" s="403">
        <f>SUM(AD14:AE18)</f>
        <v>0</v>
      </c>
      <c r="AE19" s="403"/>
      <c r="AF19" s="403">
        <f>SUM(AF14:AG18)</f>
        <v>0</v>
      </c>
      <c r="AG19" s="403"/>
      <c r="AH19" s="8"/>
    </row>
    <row r="20" spans="1:37" ht="4.5" customHeight="1" x14ac:dyDescent="0.25">
      <c r="A20" s="129"/>
      <c r="B20" s="56"/>
      <c r="C20" s="56"/>
      <c r="D20" s="56"/>
      <c r="E20" s="56"/>
      <c r="F20" s="56"/>
      <c r="G20" s="56"/>
      <c r="H20" s="56"/>
      <c r="I20" s="56"/>
      <c r="J20" s="56"/>
      <c r="K20" s="56"/>
      <c r="L20" s="56"/>
      <c r="M20" s="56"/>
      <c r="N20" s="56"/>
      <c r="O20" s="56"/>
      <c r="P20" s="56"/>
      <c r="Q20" s="56"/>
      <c r="R20" s="128"/>
      <c r="S20" s="128"/>
      <c r="T20" s="128"/>
      <c r="U20" s="128"/>
      <c r="V20" s="128"/>
      <c r="W20" s="128"/>
      <c r="X20" s="128"/>
      <c r="Y20" s="128"/>
      <c r="Z20" s="128"/>
      <c r="AA20" s="128"/>
      <c r="AB20" s="131"/>
      <c r="AC20" s="131"/>
      <c r="AD20" s="131"/>
      <c r="AE20" s="131"/>
      <c r="AF20" s="131"/>
      <c r="AG20" s="131"/>
      <c r="AH20" s="8"/>
    </row>
    <row r="21" spans="1:37" x14ac:dyDescent="0.25">
      <c r="A21" s="129"/>
      <c r="B21" s="427" t="s">
        <v>327</v>
      </c>
      <c r="C21" s="427"/>
      <c r="D21" s="427"/>
      <c r="E21" s="427"/>
      <c r="F21" s="427"/>
      <c r="G21" s="427"/>
      <c r="H21" s="427"/>
      <c r="I21" s="427"/>
      <c r="J21" s="427"/>
      <c r="K21" s="361" t="s">
        <v>52</v>
      </c>
      <c r="L21" s="361"/>
      <c r="M21" s="361" t="s">
        <v>53</v>
      </c>
      <c r="N21" s="361"/>
      <c r="O21" s="361" t="s">
        <v>54</v>
      </c>
      <c r="P21" s="361"/>
      <c r="Q21" s="56"/>
      <c r="R21" s="397" t="s">
        <v>66</v>
      </c>
      <c r="S21" s="397"/>
      <c r="T21" s="397"/>
      <c r="U21" s="397"/>
      <c r="V21" s="397"/>
      <c r="W21" s="397"/>
      <c r="X21" s="397"/>
      <c r="Y21" s="397"/>
      <c r="Z21" s="397"/>
      <c r="AA21" s="397"/>
      <c r="AB21" s="361" t="s">
        <v>52</v>
      </c>
      <c r="AC21" s="361"/>
      <c r="AD21" s="361" t="s">
        <v>53</v>
      </c>
      <c r="AE21" s="361"/>
      <c r="AF21" s="361" t="s">
        <v>54</v>
      </c>
      <c r="AG21" s="361"/>
      <c r="AH21" s="8"/>
    </row>
    <row r="22" spans="1:37" x14ac:dyDescent="0.25">
      <c r="A22" s="129"/>
      <c r="B22" s="427"/>
      <c r="C22" s="427"/>
      <c r="D22" s="427"/>
      <c r="E22" s="427"/>
      <c r="F22" s="427"/>
      <c r="G22" s="427"/>
      <c r="H22" s="427"/>
      <c r="I22" s="427"/>
      <c r="J22" s="427"/>
      <c r="K22" s="348">
        <f>COUNTIFS('Teamer-Liste_JBM'!$I:$I,"=EA",'Teamer-Liste_JBM'!$D:$D,"x")+COUNTIFS('Teamer-Liste_JBM'!$I:$I,"=HA",'Teamer-Liste_JBM'!$D:$D,"x")+COUNTIFS('Teamer-Liste_JBM'!$I:$I,"=HO",'Teamer-Liste_JBM'!$D:$D,"x")+COUNTIFS('Teamer-Liste_JBM'!$I:$I,"=PR",'Teamer-Liste_JBM'!$D:$D,"x")+COUNTIFS('Teamer-Liste_JBM'!$I:$I,"=SO",'Teamer-Liste_JBM'!$D:$D,"x")</f>
        <v>0</v>
      </c>
      <c r="L22" s="348"/>
      <c r="M22" s="348">
        <f>COUNTIFS('Teamer-Liste_JBM'!$I:$I,"=EA",'Teamer-Liste_JBM'!$E:$E,"x")+COUNTIFS('Teamer-Liste_JBM'!$I:$I,"=HA",'Teamer-Liste_JBM'!$E:$E,"x")+COUNTIFS('Teamer-Liste_JBM'!$I:$I,"=HO",'Teamer-Liste_JBM'!$E:$E,"x")+COUNTIFS('Teamer-Liste_JBM'!$I:$I,"=PR",'Teamer-Liste_JBM'!$E:$E,"x")+COUNTIFS('Teamer-Liste_JBM'!$I:$I,"=SO",'Teamer-Liste_JBM'!$E:$E,"x")</f>
        <v>0</v>
      </c>
      <c r="N22" s="348"/>
      <c r="O22" s="348">
        <f>COUNTIFS('Teamer-Liste_JBM'!$I:$I,"=EA",'Teamer-Liste_JBM'!$F:$F,"x")+COUNTIFS('Teamer-Liste_JBM'!$I:$I,"=HA",'Teamer-Liste_JBM'!$F:$F,"x")+COUNTIFS('Teamer-Liste_JBM'!$I:$I,"=HO",'Teamer-Liste_JBM'!$F:$F,"x")+COUNTIFS('Teamer-Liste_JBM'!$I:$I,"=PR",'Teamer-Liste_JBM'!$F:$F,"x")+COUNTIFS('Teamer-Liste_JBM'!$I:$I,"=SO",'Teamer-Liste_JBM'!$F:$F,"x")</f>
        <v>0</v>
      </c>
      <c r="P22" s="348"/>
      <c r="Q22" s="56"/>
      <c r="R22" s="347" t="s">
        <v>67</v>
      </c>
      <c r="S22" s="347"/>
      <c r="T22" s="347"/>
      <c r="U22" s="347"/>
      <c r="V22" s="347"/>
      <c r="W22" s="347"/>
      <c r="X22" s="347"/>
      <c r="Y22" s="347"/>
      <c r="Z22" s="347"/>
      <c r="AA22" s="347"/>
      <c r="AB22" s="348">
        <f>COUNTIFS('Teamer-Liste_JBM'!$H:$H,"&lt;45",'Teamer-Liste_JBM'!$I:$I,"=HA",'Teamer-Liste_JBM'!$D:$D,"x")</f>
        <v>0</v>
      </c>
      <c r="AC22" s="348"/>
      <c r="AD22" s="348">
        <f>COUNTIFS('Teamer-Liste_JBM'!$H:$H,"&lt;45",'Teamer-Liste_JBM'!$I:$I,"=HA",'Teamer-Liste_JBM'!$E:$E,"x")</f>
        <v>0</v>
      </c>
      <c r="AE22" s="348"/>
      <c r="AF22" s="348">
        <f>COUNTIFS('Teamer-Liste_JBM'!$H:$H,"&lt;45",'Teamer-Liste_JBM'!$I:$I,"=HA",'Teamer-Liste_JBM'!$F:$F,"x")</f>
        <v>0</v>
      </c>
      <c r="AG22" s="348"/>
      <c r="AH22" s="8"/>
    </row>
    <row r="23" spans="1:37" ht="15" customHeight="1" x14ac:dyDescent="0.25">
      <c r="A23" s="69"/>
      <c r="B23" s="408"/>
      <c r="C23" s="408"/>
      <c r="D23" s="408"/>
      <c r="E23" s="408"/>
      <c r="F23" s="408"/>
      <c r="G23" s="408"/>
      <c r="H23" s="408"/>
      <c r="I23" s="408"/>
      <c r="J23" s="408"/>
      <c r="K23" s="349">
        <f>SUM(K22:P22)</f>
        <v>0</v>
      </c>
      <c r="L23" s="350"/>
      <c r="M23" s="350"/>
      <c r="N23" s="350"/>
      <c r="O23" s="350"/>
      <c r="P23" s="351"/>
      <c r="Q23" s="56"/>
      <c r="R23" s="347" t="s">
        <v>64</v>
      </c>
      <c r="S23" s="347"/>
      <c r="T23" s="347"/>
      <c r="U23" s="347"/>
      <c r="V23" s="347"/>
      <c r="W23" s="347"/>
      <c r="X23" s="347"/>
      <c r="Y23" s="347"/>
      <c r="Z23" s="347"/>
      <c r="AA23" s="347"/>
      <c r="AB23" s="348">
        <f>COUNTIFS('Teamer-Liste_JBM'!$H:$H,"&lt;98",'Teamer-Liste_JBM'!$I:$I,"=HA",'Teamer-Liste_JBM'!$D:$D,"x")-AB22</f>
        <v>0</v>
      </c>
      <c r="AC23" s="348"/>
      <c r="AD23" s="348">
        <f>COUNTIFS('Teamer-Liste_JBM'!$H:$H,"&lt;98",'Teamer-Liste_JBM'!$I:$I,"=HA",'Teamer-Liste_JBM'!$E:$E,"x")-AD22</f>
        <v>0</v>
      </c>
      <c r="AE23" s="348"/>
      <c r="AF23" s="348">
        <f>COUNTIFS('Teamer-Liste_JBM'!$H:$H,"&lt;98",'Teamer-Liste_JBM'!$I:$I,"=HA",'Teamer-Liste_JBM'!$F:$F,"x")-AF22</f>
        <v>0</v>
      </c>
      <c r="AG23" s="348"/>
      <c r="AH23" s="56"/>
    </row>
    <row r="24" spans="1:37" ht="4.5" customHeight="1" x14ac:dyDescent="0.25">
      <c r="A24" s="69"/>
      <c r="B24" s="408"/>
      <c r="C24" s="408"/>
      <c r="D24" s="408"/>
      <c r="E24" s="408"/>
      <c r="F24" s="408"/>
      <c r="G24" s="408"/>
      <c r="H24" s="408"/>
      <c r="I24" s="408"/>
      <c r="J24" s="408"/>
      <c r="K24" s="56"/>
      <c r="L24" s="56"/>
      <c r="M24" s="56"/>
      <c r="N24" s="56"/>
      <c r="O24" s="56"/>
      <c r="P24" s="56"/>
      <c r="Q24" s="56"/>
      <c r="R24" s="56"/>
      <c r="S24" s="56"/>
      <c r="T24" s="56"/>
      <c r="U24" s="56"/>
      <c r="V24" s="56"/>
      <c r="W24" s="56"/>
      <c r="X24" s="56"/>
      <c r="Y24" s="56"/>
      <c r="Z24" s="56"/>
      <c r="AA24" s="56"/>
      <c r="AB24" s="56"/>
      <c r="AC24" s="56"/>
      <c r="AD24" s="56"/>
      <c r="AE24" s="56"/>
      <c r="AF24" s="56"/>
      <c r="AG24" s="56"/>
      <c r="AH24" s="56"/>
    </row>
    <row r="25" spans="1:37" x14ac:dyDescent="0.25">
      <c r="A25" s="69"/>
      <c r="B25" s="408"/>
      <c r="C25" s="408"/>
      <c r="D25" s="408"/>
      <c r="E25" s="408"/>
      <c r="F25" s="408"/>
      <c r="G25" s="408"/>
      <c r="H25" s="408"/>
      <c r="I25" s="408"/>
      <c r="J25" s="408"/>
      <c r="K25" s="56"/>
      <c r="L25" s="56"/>
      <c r="M25" s="56"/>
      <c r="N25" s="56"/>
      <c r="O25" s="56"/>
      <c r="P25" s="56"/>
      <c r="Q25" s="56"/>
      <c r="R25" s="404" t="s">
        <v>68</v>
      </c>
      <c r="S25" s="405"/>
      <c r="T25" s="405"/>
      <c r="U25" s="405"/>
      <c r="V25" s="405"/>
      <c r="W25" s="405"/>
      <c r="X25" s="405"/>
      <c r="Y25" s="405"/>
      <c r="Z25" s="405"/>
      <c r="AA25" s="405"/>
      <c r="AB25" s="405"/>
      <c r="AC25" s="405"/>
      <c r="AD25" s="405"/>
      <c r="AE25" s="405"/>
      <c r="AF25" s="405"/>
      <c r="AG25" s="406"/>
      <c r="AH25" s="56"/>
    </row>
    <row r="26" spans="1:37" x14ac:dyDescent="0.25">
      <c r="A26" s="69"/>
      <c r="B26" s="408"/>
      <c r="C26" s="408"/>
      <c r="D26" s="408"/>
      <c r="E26" s="408"/>
      <c r="F26" s="408"/>
      <c r="G26" s="408"/>
      <c r="H26" s="408"/>
      <c r="I26" s="408"/>
      <c r="J26" s="408"/>
      <c r="K26" s="56"/>
      <c r="L26" s="56"/>
      <c r="M26" s="56"/>
      <c r="N26" s="56"/>
      <c r="O26" s="56"/>
      <c r="P26" s="56"/>
      <c r="Q26" s="56"/>
      <c r="R26" s="428" t="s">
        <v>69</v>
      </c>
      <c r="S26" s="428"/>
      <c r="T26" s="428"/>
      <c r="U26" s="428"/>
      <c r="V26" s="428"/>
      <c r="W26" s="428"/>
      <c r="X26" s="409">
        <f>COUNTIF('Teamer-Liste_JBM'!$I:$I,"HO")</f>
        <v>0</v>
      </c>
      <c r="Y26" s="409"/>
      <c r="Z26" s="429" t="s">
        <v>329</v>
      </c>
      <c r="AA26" s="429"/>
      <c r="AB26" s="429"/>
      <c r="AC26" s="429"/>
      <c r="AD26" s="410">
        <f>COUNTIF('Teamer-Liste_JBM'!$I:$I,"PR")</f>
        <v>0</v>
      </c>
      <c r="AE26" s="411"/>
      <c r="AF26" s="411"/>
      <c r="AG26" s="412"/>
      <c r="AH26" s="56"/>
    </row>
    <row r="27" spans="1:37" ht="15" customHeight="1" x14ac:dyDescent="0.25">
      <c r="A27" s="69"/>
      <c r="B27" s="56"/>
      <c r="C27" s="56"/>
      <c r="D27" s="56"/>
      <c r="E27" s="56"/>
      <c r="F27" s="56"/>
      <c r="G27" s="56"/>
      <c r="H27" s="56"/>
      <c r="I27" s="56"/>
      <c r="J27" s="56"/>
      <c r="K27" s="56"/>
      <c r="L27" s="56"/>
      <c r="M27" s="56"/>
      <c r="N27" s="56"/>
      <c r="O27" s="56"/>
      <c r="P27" s="56"/>
      <c r="Q27" s="8"/>
      <c r="R27" s="432"/>
      <c r="S27" s="432"/>
      <c r="T27" s="432"/>
      <c r="U27" s="432"/>
      <c r="V27" s="432"/>
      <c r="W27" s="432"/>
      <c r="X27" s="432"/>
      <c r="Y27" s="432"/>
      <c r="Z27" s="358" t="s">
        <v>70</v>
      </c>
      <c r="AA27" s="359"/>
      <c r="AB27" s="359"/>
      <c r="AC27" s="360"/>
      <c r="AD27" s="410">
        <f>COUNTIF('Teamer-Liste_JBM'!$I:$I,"SO")</f>
        <v>0</v>
      </c>
      <c r="AE27" s="411"/>
      <c r="AF27" s="411"/>
      <c r="AG27" s="412"/>
      <c r="AH27" s="56"/>
    </row>
    <row r="28" spans="1:37" ht="4.5" customHeight="1" x14ac:dyDescent="0.25">
      <c r="B28" s="15"/>
      <c r="C28" s="15"/>
      <c r="D28" s="15"/>
      <c r="E28" s="15"/>
      <c r="F28" s="15"/>
      <c r="G28" s="15"/>
      <c r="H28" s="15"/>
      <c r="I28" s="15"/>
      <c r="J28" s="15"/>
      <c r="K28" s="15"/>
      <c r="L28" s="15"/>
      <c r="M28" s="15"/>
      <c r="N28" s="15"/>
      <c r="O28" s="15"/>
      <c r="P28" s="15"/>
      <c r="R28" s="15"/>
      <c r="S28" s="15"/>
      <c r="T28" s="15"/>
      <c r="U28" s="15"/>
      <c r="V28" s="15"/>
      <c r="W28" s="15"/>
      <c r="X28" s="15"/>
      <c r="Y28" s="15"/>
      <c r="Z28" s="15"/>
      <c r="AA28" s="15"/>
      <c r="AB28" s="15"/>
      <c r="AC28" s="15"/>
    </row>
    <row r="29" spans="1:37" x14ac:dyDescent="0.25">
      <c r="A29" s="129" t="s">
        <v>71</v>
      </c>
      <c r="B29" s="397" t="s">
        <v>72</v>
      </c>
      <c r="C29" s="397"/>
      <c r="D29" s="397"/>
      <c r="E29" s="397"/>
      <c r="F29" s="397"/>
      <c r="G29" s="397"/>
      <c r="H29" s="397"/>
      <c r="I29" s="397"/>
      <c r="J29" s="397"/>
      <c r="K29" s="397"/>
      <c r="L29" s="355" t="s">
        <v>73</v>
      </c>
      <c r="M29" s="356"/>
      <c r="N29" s="356"/>
      <c r="O29" s="356"/>
      <c r="P29" s="357"/>
      <c r="Q29" s="8"/>
      <c r="R29" s="397" t="s">
        <v>74</v>
      </c>
      <c r="S29" s="397"/>
      <c r="T29" s="397"/>
      <c r="U29" s="397"/>
      <c r="V29" s="397"/>
      <c r="W29" s="397"/>
      <c r="X29" s="397"/>
      <c r="Y29" s="397"/>
      <c r="Z29" s="397"/>
      <c r="AA29" s="397"/>
      <c r="AB29" s="397"/>
      <c r="AC29" s="355" t="s">
        <v>75</v>
      </c>
      <c r="AD29" s="356"/>
      <c r="AE29" s="356"/>
      <c r="AF29" s="356"/>
      <c r="AG29" s="357"/>
      <c r="AH29" s="8"/>
      <c r="AJ29" s="14"/>
      <c r="AK29" s="207"/>
    </row>
    <row r="30" spans="1:37" x14ac:dyDescent="0.25">
      <c r="A30" s="17"/>
      <c r="B30" s="347" t="s">
        <v>76</v>
      </c>
      <c r="C30" s="347"/>
      <c r="D30" s="347"/>
      <c r="E30" s="347"/>
      <c r="F30" s="347"/>
      <c r="G30" s="347"/>
      <c r="H30" s="347"/>
      <c r="I30" s="347"/>
      <c r="J30" s="347"/>
      <c r="K30" s="347"/>
      <c r="L30" s="352">
        <f>'Belegliste Einnahmen'!SummeTNGebührenJBM</f>
        <v>0</v>
      </c>
      <c r="M30" s="353"/>
      <c r="N30" s="353"/>
      <c r="O30" s="353"/>
      <c r="P30" s="354"/>
      <c r="Q30" s="8"/>
      <c r="R30" s="347" t="s">
        <v>77</v>
      </c>
      <c r="S30" s="347"/>
      <c r="T30" s="347"/>
      <c r="U30" s="347"/>
      <c r="V30" s="347"/>
      <c r="W30" s="347"/>
      <c r="X30" s="347"/>
      <c r="Y30" s="347"/>
      <c r="Z30" s="347"/>
      <c r="AA30" s="347"/>
      <c r="AB30" s="347"/>
      <c r="AC30" s="352">
        <f>'Belegliste Ausgaben'!SummeFahrtkostenJBM</f>
        <v>0</v>
      </c>
      <c r="AD30" s="353"/>
      <c r="AE30" s="353"/>
      <c r="AF30" s="353"/>
      <c r="AG30" s="354"/>
      <c r="AH30" s="8"/>
      <c r="AJ30" s="14"/>
      <c r="AK30" s="207"/>
    </row>
    <row r="31" spans="1:37" x14ac:dyDescent="0.25">
      <c r="A31" s="17"/>
      <c r="B31" s="347" t="s">
        <v>78</v>
      </c>
      <c r="C31" s="347"/>
      <c r="D31" s="347"/>
      <c r="E31" s="347"/>
      <c r="F31" s="347"/>
      <c r="G31" s="347"/>
      <c r="H31" s="347"/>
      <c r="I31" s="347"/>
      <c r="J31" s="347"/>
      <c r="K31" s="347"/>
      <c r="L31" s="433">
        <f>'fAL-Übersicht'!C8</f>
        <v>0</v>
      </c>
      <c r="M31" s="434"/>
      <c r="N31" s="434"/>
      <c r="O31" s="434"/>
      <c r="P31" s="435"/>
      <c r="Q31" s="8"/>
      <c r="R31" s="347" t="s">
        <v>79</v>
      </c>
      <c r="S31" s="347"/>
      <c r="T31" s="347"/>
      <c r="U31" s="347"/>
      <c r="V31" s="347"/>
      <c r="W31" s="347"/>
      <c r="X31" s="347"/>
      <c r="Y31" s="347"/>
      <c r="Z31" s="347"/>
      <c r="AA31" s="347"/>
      <c r="AB31" s="347"/>
      <c r="AC31" s="352">
        <f>'Belegliste Ausgaben'!SummeVerpflegÜbernachtJBM</f>
        <v>0</v>
      </c>
      <c r="AD31" s="353"/>
      <c r="AE31" s="353"/>
      <c r="AF31" s="353"/>
      <c r="AG31" s="354"/>
      <c r="AH31" s="8"/>
      <c r="AJ31" s="14"/>
      <c r="AK31" s="207"/>
    </row>
    <row r="32" spans="1:37" x14ac:dyDescent="0.25">
      <c r="A32" s="17"/>
      <c r="B32" s="362" t="s">
        <v>80</v>
      </c>
      <c r="C32" s="362"/>
      <c r="D32" s="362"/>
      <c r="E32" s="362"/>
      <c r="F32" s="362"/>
      <c r="G32" s="362"/>
      <c r="H32" s="362"/>
      <c r="I32" s="407">
        <v>12.15</v>
      </c>
      <c r="J32" s="407"/>
      <c r="K32" s="407"/>
      <c r="L32" s="363">
        <f>L31*I32</f>
        <v>0</v>
      </c>
      <c r="M32" s="364"/>
      <c r="N32" s="364"/>
      <c r="O32" s="364"/>
      <c r="P32" s="365"/>
      <c r="Q32" s="8"/>
      <c r="R32" s="347" t="s">
        <v>81</v>
      </c>
      <c r="S32" s="347"/>
      <c r="T32" s="347"/>
      <c r="U32" s="347"/>
      <c r="V32" s="347"/>
      <c r="W32" s="347"/>
      <c r="X32" s="347"/>
      <c r="Y32" s="347"/>
      <c r="Z32" s="347"/>
      <c r="AA32" s="347"/>
      <c r="AB32" s="347"/>
      <c r="AC32" s="352">
        <f>'Belegliste Ausgaben'!SummeRaummietenJBM</f>
        <v>0</v>
      </c>
      <c r="AD32" s="353"/>
      <c r="AE32" s="353"/>
      <c r="AF32" s="353"/>
      <c r="AG32" s="354"/>
      <c r="AH32" s="8"/>
      <c r="AJ32" s="14"/>
      <c r="AK32" s="207"/>
    </row>
    <row r="33" spans="1:38" x14ac:dyDescent="0.25">
      <c r="A33" s="17"/>
      <c r="B33" s="347" t="s">
        <v>82</v>
      </c>
      <c r="C33" s="347"/>
      <c r="D33" s="347"/>
      <c r="E33" s="347"/>
      <c r="F33" s="347"/>
      <c r="G33" s="347"/>
      <c r="H33" s="347"/>
      <c r="I33" s="347"/>
      <c r="J33" s="347"/>
      <c r="K33" s="347"/>
      <c r="L33" s="352">
        <f>Sachleistungen!C8</f>
        <v>0</v>
      </c>
      <c r="M33" s="353"/>
      <c r="N33" s="353"/>
      <c r="O33" s="353"/>
      <c r="P33" s="354"/>
      <c r="Q33" s="8"/>
      <c r="R33" s="347" t="s">
        <v>428</v>
      </c>
      <c r="S33" s="347"/>
      <c r="T33" s="347"/>
      <c r="U33" s="347"/>
      <c r="V33" s="347"/>
      <c r="W33" s="347"/>
      <c r="X33" s="347"/>
      <c r="Y33" s="347"/>
      <c r="Z33" s="347"/>
      <c r="AA33" s="347"/>
      <c r="AB33" s="347"/>
      <c r="AC33" s="352">
        <f>'Belegliste Ausgaben'!SummeHonorareJBM</f>
        <v>0</v>
      </c>
      <c r="AD33" s="353"/>
      <c r="AE33" s="353"/>
      <c r="AF33" s="353"/>
      <c r="AG33" s="354"/>
      <c r="AH33" s="8"/>
      <c r="AJ33" s="14"/>
      <c r="AK33" s="208"/>
      <c r="AL33" s="209"/>
    </row>
    <row r="34" spans="1:38" x14ac:dyDescent="0.25">
      <c r="A34" s="17"/>
      <c r="B34" s="404" t="s">
        <v>421</v>
      </c>
      <c r="C34" s="405"/>
      <c r="D34" s="405"/>
      <c r="E34" s="405"/>
      <c r="F34" s="405"/>
      <c r="G34" s="405"/>
      <c r="H34" s="405"/>
      <c r="I34" s="405"/>
      <c r="J34" s="405"/>
      <c r="K34" s="405"/>
      <c r="L34" s="417"/>
      <c r="M34" s="417"/>
      <c r="N34" s="417"/>
      <c r="O34" s="417"/>
      <c r="P34" s="418"/>
      <c r="Q34" s="8"/>
      <c r="R34" s="347" t="s">
        <v>138</v>
      </c>
      <c r="S34" s="347"/>
      <c r="T34" s="347"/>
      <c r="U34" s="347"/>
      <c r="V34" s="347"/>
      <c r="W34" s="347"/>
      <c r="X34" s="347"/>
      <c r="Y34" s="347"/>
      <c r="Z34" s="347"/>
      <c r="AA34" s="347"/>
      <c r="AB34" s="347"/>
      <c r="AC34" s="352">
        <f>'Betreuung&amp;Assistenz'!C9</f>
        <v>0</v>
      </c>
      <c r="AD34" s="353"/>
      <c r="AE34" s="353"/>
      <c r="AF34" s="353"/>
      <c r="AG34" s="354"/>
      <c r="AH34" s="8"/>
      <c r="AJ34" s="14"/>
      <c r="AK34" s="208"/>
      <c r="AL34" s="209"/>
    </row>
    <row r="35" spans="1:38" x14ac:dyDescent="0.25">
      <c r="A35" s="17"/>
      <c r="B35" s="397" t="s">
        <v>85</v>
      </c>
      <c r="C35" s="397"/>
      <c r="D35" s="397"/>
      <c r="E35" s="422"/>
      <c r="F35" s="422"/>
      <c r="G35" s="422"/>
      <c r="H35" s="422"/>
      <c r="I35" s="422"/>
      <c r="J35" s="422"/>
      <c r="K35" s="422"/>
      <c r="L35" s="355" t="s">
        <v>86</v>
      </c>
      <c r="M35" s="356"/>
      <c r="N35" s="356"/>
      <c r="O35" s="356"/>
      <c r="P35" s="357"/>
      <c r="Q35" s="8"/>
      <c r="R35" s="347" t="s">
        <v>87</v>
      </c>
      <c r="S35" s="347"/>
      <c r="T35" s="347"/>
      <c r="U35" s="347"/>
      <c r="V35" s="347"/>
      <c r="W35" s="347"/>
      <c r="X35" s="347"/>
      <c r="Y35" s="347"/>
      <c r="Z35" s="347"/>
      <c r="AA35" s="347"/>
      <c r="AB35" s="347"/>
      <c r="AC35" s="352">
        <f>'Belegliste Ausgaben'!SummeArbeitsHilfsmittelJBM</f>
        <v>0</v>
      </c>
      <c r="AD35" s="353"/>
      <c r="AE35" s="353"/>
      <c r="AF35" s="353"/>
      <c r="AG35" s="354"/>
      <c r="AH35" s="8"/>
      <c r="AJ35" s="14"/>
      <c r="AK35" s="208"/>
      <c r="AL35" s="209"/>
    </row>
    <row r="36" spans="1:38" x14ac:dyDescent="0.25">
      <c r="A36" s="17"/>
      <c r="B36" s="423">
        <f>'Belegliste Einnahmen'!VWZSonstZuschüsseHerkunft1</f>
        <v>0</v>
      </c>
      <c r="C36" s="423"/>
      <c r="D36" s="423"/>
      <c r="E36" s="423"/>
      <c r="F36" s="423"/>
      <c r="G36" s="423"/>
      <c r="H36" s="423"/>
      <c r="I36" s="423"/>
      <c r="J36" s="423"/>
      <c r="K36" s="423"/>
      <c r="L36" s="352">
        <f>'Belegliste Einnahmen'!BetragSonstZuschüsseHerkunft1</f>
        <v>0</v>
      </c>
      <c r="M36" s="353"/>
      <c r="N36" s="353"/>
      <c r="O36" s="353"/>
      <c r="P36" s="354"/>
      <c r="Q36" s="8"/>
      <c r="R36" s="347" t="s">
        <v>88</v>
      </c>
      <c r="S36" s="347"/>
      <c r="T36" s="347"/>
      <c r="U36" s="347"/>
      <c r="V36" s="347"/>
      <c r="W36" s="347"/>
      <c r="X36" s="347"/>
      <c r="Y36" s="347"/>
      <c r="Z36" s="347"/>
      <c r="AA36" s="347"/>
      <c r="AB36" s="358"/>
      <c r="AC36" s="352">
        <f>'Belegliste Ausgaben'!SummeOrgaJBM</f>
        <v>0</v>
      </c>
      <c r="AD36" s="353"/>
      <c r="AE36" s="353"/>
      <c r="AF36" s="353"/>
      <c r="AG36" s="354"/>
      <c r="AH36" s="8"/>
      <c r="AJ36" s="14"/>
      <c r="AK36" s="208"/>
      <c r="AL36" s="209"/>
    </row>
    <row r="37" spans="1:38" x14ac:dyDescent="0.25">
      <c r="A37" s="17"/>
      <c r="B37" s="423">
        <f>'Belegliste Einnahmen'!VWZSonstZuschüsseHerkunft2</f>
        <v>0</v>
      </c>
      <c r="C37" s="423"/>
      <c r="D37" s="423"/>
      <c r="E37" s="423"/>
      <c r="F37" s="423"/>
      <c r="G37" s="423"/>
      <c r="H37" s="423"/>
      <c r="I37" s="423"/>
      <c r="J37" s="423"/>
      <c r="K37" s="423"/>
      <c r="L37" s="352">
        <f>'Belegliste Einnahmen'!BetragSonstZuschüsseHerkunft2</f>
        <v>0</v>
      </c>
      <c r="M37" s="353"/>
      <c r="N37" s="353"/>
      <c r="O37" s="353"/>
      <c r="P37" s="354"/>
      <c r="Q37" s="8"/>
      <c r="R37" s="347" t="s">
        <v>89</v>
      </c>
      <c r="S37" s="347"/>
      <c r="T37" s="347"/>
      <c r="U37" s="347"/>
      <c r="V37" s="347"/>
      <c r="W37" s="347"/>
      <c r="X37" s="347"/>
      <c r="Y37" s="347"/>
      <c r="Z37" s="347"/>
      <c r="AA37" s="347"/>
      <c r="AB37" s="347"/>
      <c r="AC37" s="352">
        <f>'Belegliste Ausgaben'!SummeVersicherungJBM</f>
        <v>0</v>
      </c>
      <c r="AD37" s="353"/>
      <c r="AE37" s="353"/>
      <c r="AF37" s="353"/>
      <c r="AG37" s="354"/>
      <c r="AH37" s="8"/>
      <c r="AJ37" s="14"/>
      <c r="AK37" s="208"/>
      <c r="AL37" s="209"/>
    </row>
    <row r="38" spans="1:38" x14ac:dyDescent="0.25">
      <c r="A38" s="17"/>
      <c r="B38" s="423">
        <f>'Belegliste Einnahmen'!VWZSonstZuschüsseHerkunft3</f>
        <v>0</v>
      </c>
      <c r="C38" s="423"/>
      <c r="D38" s="423"/>
      <c r="E38" s="423"/>
      <c r="F38" s="423"/>
      <c r="G38" s="423"/>
      <c r="H38" s="423"/>
      <c r="I38" s="423"/>
      <c r="J38" s="423"/>
      <c r="K38" s="423"/>
      <c r="L38" s="352">
        <f>'Belegliste Einnahmen'!BetragSonstZuschüsseHerkunft3</f>
        <v>0</v>
      </c>
      <c r="M38" s="353"/>
      <c r="N38" s="353"/>
      <c r="O38" s="353"/>
      <c r="P38" s="354"/>
      <c r="Q38" s="8"/>
      <c r="R38" s="345" t="s">
        <v>90</v>
      </c>
      <c r="S38" s="345"/>
      <c r="T38" s="345"/>
      <c r="U38" s="345"/>
      <c r="V38" s="345"/>
      <c r="W38" s="345"/>
      <c r="X38" s="345"/>
      <c r="Y38" s="345"/>
      <c r="Z38" s="345"/>
      <c r="AA38" s="345"/>
      <c r="AB38" s="345"/>
      <c r="AC38" s="419">
        <f>SUM(AC30:AE37)</f>
        <v>0</v>
      </c>
      <c r="AD38" s="420"/>
      <c r="AE38" s="420"/>
      <c r="AF38" s="420"/>
      <c r="AG38" s="421"/>
      <c r="AH38" s="8"/>
      <c r="AJ38" s="14"/>
      <c r="AK38" s="208"/>
      <c r="AL38" s="209"/>
    </row>
    <row r="39" spans="1:38" x14ac:dyDescent="0.25">
      <c r="B39" s="414" t="s">
        <v>91</v>
      </c>
      <c r="C39" s="414"/>
      <c r="D39" s="414"/>
      <c r="E39" s="414"/>
      <c r="F39" s="414"/>
      <c r="G39" s="414"/>
      <c r="H39" s="414"/>
      <c r="I39" s="414"/>
      <c r="J39" s="414"/>
      <c r="K39" s="414"/>
      <c r="L39" s="352"/>
      <c r="M39" s="353"/>
      <c r="N39" s="353"/>
      <c r="O39" s="353"/>
      <c r="P39" s="354"/>
      <c r="Q39" s="8"/>
      <c r="R39" s="414" t="s">
        <v>92</v>
      </c>
      <c r="S39" s="414"/>
      <c r="T39" s="414"/>
      <c r="U39" s="414"/>
      <c r="V39" s="414"/>
      <c r="W39" s="414"/>
      <c r="X39" s="414"/>
      <c r="Y39" s="414"/>
      <c r="Z39" s="414"/>
      <c r="AA39" s="414"/>
      <c r="AB39" s="414"/>
      <c r="AC39" s="352">
        <f>L32</f>
        <v>0</v>
      </c>
      <c r="AD39" s="353"/>
      <c r="AE39" s="353"/>
      <c r="AF39" s="353"/>
      <c r="AG39" s="354"/>
      <c r="AH39" s="8"/>
      <c r="AJ39" s="14"/>
      <c r="AK39" s="208"/>
      <c r="AL39" s="209"/>
    </row>
    <row r="40" spans="1:38" x14ac:dyDescent="0.25">
      <c r="B40" s="8"/>
      <c r="C40" s="8"/>
      <c r="D40" s="8"/>
      <c r="E40" s="8"/>
      <c r="F40" s="8"/>
      <c r="G40" s="8"/>
      <c r="H40" s="8"/>
      <c r="I40" s="8"/>
      <c r="J40" s="8"/>
      <c r="K40" s="8"/>
      <c r="L40" s="8"/>
      <c r="M40" s="8"/>
      <c r="N40" s="8"/>
      <c r="O40" s="8"/>
      <c r="P40" s="8"/>
      <c r="Q40" s="8"/>
      <c r="R40" s="414" t="s">
        <v>93</v>
      </c>
      <c r="S40" s="414"/>
      <c r="T40" s="414"/>
      <c r="U40" s="414"/>
      <c r="V40" s="414"/>
      <c r="W40" s="414"/>
      <c r="X40" s="414"/>
      <c r="Y40" s="414"/>
      <c r="Z40" s="414"/>
      <c r="AA40" s="414"/>
      <c r="AB40" s="414"/>
      <c r="AC40" s="352">
        <f>L33</f>
        <v>0</v>
      </c>
      <c r="AD40" s="353"/>
      <c r="AE40" s="353"/>
      <c r="AF40" s="353"/>
      <c r="AG40" s="354"/>
      <c r="AH40" s="8"/>
      <c r="AJ40" s="14"/>
      <c r="AK40" s="208"/>
      <c r="AL40" s="209"/>
    </row>
    <row r="41" spans="1:38" x14ac:dyDescent="0.25">
      <c r="B41" s="345" t="s">
        <v>90</v>
      </c>
      <c r="C41" s="345"/>
      <c r="D41" s="345"/>
      <c r="E41" s="345"/>
      <c r="F41" s="345"/>
      <c r="G41" s="345"/>
      <c r="H41" s="345"/>
      <c r="I41" s="345"/>
      <c r="J41" s="345"/>
      <c r="K41" s="345"/>
      <c r="L41" s="419">
        <f>L30+L32+L33+L36+L37+L38+L39</f>
        <v>0</v>
      </c>
      <c r="M41" s="420"/>
      <c r="N41" s="420"/>
      <c r="O41" s="420"/>
      <c r="P41" s="421"/>
      <c r="Q41" s="56"/>
      <c r="R41" s="56"/>
      <c r="S41" s="56"/>
      <c r="T41" s="56"/>
      <c r="U41" s="56"/>
      <c r="V41" s="56"/>
      <c r="W41" s="56"/>
      <c r="X41" s="56"/>
      <c r="Y41" s="56"/>
      <c r="Z41" s="56"/>
      <c r="AA41" s="56"/>
      <c r="AB41" s="56"/>
      <c r="AC41" s="56"/>
      <c r="AD41" s="56"/>
      <c r="AE41" s="56"/>
      <c r="AF41" s="56"/>
      <c r="AG41" s="56"/>
      <c r="AH41" s="8"/>
      <c r="AJ41" s="14"/>
      <c r="AK41" s="208"/>
      <c r="AL41" s="209"/>
    </row>
    <row r="42" spans="1:38" x14ac:dyDescent="0.25">
      <c r="A42" s="17"/>
      <c r="B42" s="8"/>
      <c r="C42" s="8"/>
      <c r="D42" s="8"/>
      <c r="E42" s="8"/>
      <c r="F42" s="8"/>
      <c r="G42" s="8"/>
      <c r="H42" s="56"/>
      <c r="I42" s="56"/>
      <c r="J42" s="56"/>
      <c r="K42" s="56"/>
      <c r="L42" s="56"/>
      <c r="M42" s="56"/>
      <c r="N42" s="56"/>
      <c r="O42" s="56"/>
      <c r="P42" s="56"/>
      <c r="Q42" s="8"/>
      <c r="R42" s="56"/>
      <c r="S42" s="18"/>
      <c r="T42" s="18"/>
      <c r="U42" s="18"/>
      <c r="V42" s="415" t="b">
        <f>IF(L43&gt;0,IF(AC42*0.7&gt;=100,AC42*0.7,0))</f>
        <v>0</v>
      </c>
      <c r="W42" s="415"/>
      <c r="X42" s="415"/>
      <c r="Z42" s="345" t="s">
        <v>90</v>
      </c>
      <c r="AA42" s="345"/>
      <c r="AB42" s="346"/>
      <c r="AC42" s="419">
        <f>SUM(AC38:AC40)</f>
        <v>0</v>
      </c>
      <c r="AD42" s="420"/>
      <c r="AE42" s="420"/>
      <c r="AF42" s="420"/>
      <c r="AG42" s="421"/>
      <c r="AH42" s="8"/>
      <c r="AJ42" s="14"/>
      <c r="AK42" s="208"/>
      <c r="AL42" s="209"/>
    </row>
    <row r="43" spans="1:38" x14ac:dyDescent="0.25">
      <c r="A43" s="17"/>
      <c r="B43" s="424" t="s">
        <v>94</v>
      </c>
      <c r="C43" s="424"/>
      <c r="D43" s="424"/>
      <c r="E43" s="424"/>
      <c r="F43" s="424"/>
      <c r="G43" s="424"/>
      <c r="H43" s="424"/>
      <c r="I43" s="424"/>
      <c r="J43" s="424"/>
      <c r="K43" s="425"/>
      <c r="L43" s="419">
        <f>AC42-L41</f>
        <v>0</v>
      </c>
      <c r="M43" s="420"/>
      <c r="N43" s="420"/>
      <c r="O43" s="420"/>
      <c r="P43" s="421"/>
      <c r="Q43" s="8"/>
      <c r="R43" s="414" t="s">
        <v>95</v>
      </c>
      <c r="S43" s="414"/>
      <c r="T43" s="414"/>
      <c r="U43" s="426"/>
      <c r="V43" s="416">
        <f>IF(L43&lt;0,0,IF(V42&gt;L43,L43,V42))</f>
        <v>0</v>
      </c>
      <c r="W43" s="416"/>
      <c r="X43" s="416"/>
      <c r="Y43" s="19"/>
      <c r="Z43" s="19"/>
      <c r="AA43" s="19"/>
      <c r="AB43" s="19"/>
      <c r="AC43" s="56"/>
      <c r="AD43" s="56"/>
      <c r="AE43" s="56"/>
      <c r="AF43" s="56"/>
      <c r="AG43" s="56"/>
      <c r="AH43" s="8"/>
      <c r="AJ43" s="14"/>
      <c r="AK43" s="208"/>
      <c r="AL43" s="209"/>
    </row>
    <row r="44" spans="1:38" ht="4.5" customHeight="1" x14ac:dyDescent="0.25">
      <c r="A44" s="17"/>
      <c r="B44" s="8"/>
      <c r="C44" s="8"/>
      <c r="D44" s="8"/>
      <c r="E44" s="8"/>
      <c r="F44" s="8"/>
      <c r="G44" s="8"/>
      <c r="H44" s="8"/>
      <c r="I44" s="8"/>
      <c r="J44" s="8"/>
      <c r="K44" s="8"/>
      <c r="L44" s="8"/>
      <c r="M44" s="8"/>
      <c r="N44" s="8"/>
      <c r="O44" s="8"/>
      <c r="P44" s="8"/>
      <c r="Q44" s="131"/>
      <c r="R44" s="8"/>
      <c r="S44" s="8"/>
      <c r="T44" s="8"/>
      <c r="U44" s="8"/>
      <c r="V44" s="8"/>
      <c r="W44" s="8"/>
      <c r="X44" s="8"/>
      <c r="Y44" s="8"/>
      <c r="Z44" s="8"/>
      <c r="AA44" s="8"/>
      <c r="AB44" s="8"/>
      <c r="AC44" s="8"/>
      <c r="AD44" s="8"/>
      <c r="AE44" s="8"/>
      <c r="AF44" s="8"/>
      <c r="AG44" s="8"/>
      <c r="AH44" s="8"/>
    </row>
    <row r="45" spans="1:38" x14ac:dyDescent="0.25">
      <c r="A45" s="129" t="s">
        <v>96</v>
      </c>
      <c r="B45" s="128" t="s">
        <v>97</v>
      </c>
      <c r="C45" s="131"/>
      <c r="D45" s="131"/>
      <c r="E45" s="131"/>
      <c r="F45" s="131"/>
      <c r="G45" s="131"/>
      <c r="H45" s="131"/>
      <c r="I45" s="131"/>
      <c r="J45" s="131"/>
      <c r="K45" s="131"/>
      <c r="L45" s="131"/>
      <c r="M45" s="131"/>
      <c r="N45" s="131"/>
      <c r="O45" s="131"/>
      <c r="P45" s="131"/>
      <c r="Q45" s="8"/>
      <c r="R45" s="131"/>
      <c r="S45" s="131"/>
      <c r="T45" s="131"/>
      <c r="U45" s="131"/>
      <c r="V45" s="131"/>
      <c r="W45" s="131"/>
      <c r="X45" s="131"/>
      <c r="Y45" s="131"/>
      <c r="Z45" s="131"/>
      <c r="AA45" s="131"/>
      <c r="AB45" s="131"/>
      <c r="AC45" s="131"/>
      <c r="AD45" s="131"/>
      <c r="AE45" s="8"/>
      <c r="AF45" s="8"/>
      <c r="AG45" s="8"/>
      <c r="AH45" s="8"/>
    </row>
    <row r="46" spans="1:38" x14ac:dyDescent="0.25">
      <c r="A46" s="17"/>
      <c r="B46" s="387" t="s">
        <v>330</v>
      </c>
      <c r="C46" s="387"/>
      <c r="D46" s="387"/>
      <c r="E46" s="387"/>
      <c r="F46" s="367"/>
      <c r="G46" s="367"/>
      <c r="H46" s="367"/>
      <c r="I46" s="367"/>
      <c r="J46" s="367"/>
      <c r="K46" s="367"/>
      <c r="L46" s="367"/>
      <c r="M46" s="367"/>
      <c r="N46" s="367"/>
      <c r="O46" s="367"/>
      <c r="P46" s="367"/>
      <c r="Q46" s="367"/>
      <c r="R46" s="385" t="s">
        <v>98</v>
      </c>
      <c r="S46" s="385"/>
      <c r="T46" s="385"/>
      <c r="U46" s="367"/>
      <c r="V46" s="367"/>
      <c r="W46" s="367"/>
      <c r="X46" s="367"/>
      <c r="Y46" s="367"/>
      <c r="Z46" s="367"/>
      <c r="AA46" s="367"/>
      <c r="AB46" s="367"/>
      <c r="AC46" s="367"/>
      <c r="AD46" s="367"/>
      <c r="AE46" s="367"/>
      <c r="AF46" s="367"/>
      <c r="AG46" s="367"/>
      <c r="AH46" s="8"/>
    </row>
    <row r="47" spans="1:38" x14ac:dyDescent="0.25">
      <c r="A47" s="17"/>
      <c r="B47" s="385" t="s">
        <v>99</v>
      </c>
      <c r="C47" s="385"/>
      <c r="D47" s="385"/>
      <c r="E47" s="385"/>
      <c r="F47" s="368"/>
      <c r="G47" s="368"/>
      <c r="H47" s="368"/>
      <c r="I47" s="368"/>
      <c r="J47" s="368"/>
      <c r="K47" s="368"/>
      <c r="L47" s="368"/>
      <c r="M47" s="368"/>
      <c r="N47" s="368"/>
      <c r="O47" s="368"/>
      <c r="P47" s="368"/>
      <c r="Q47" s="368"/>
      <c r="R47" s="385" t="s">
        <v>449</v>
      </c>
      <c r="S47" s="385"/>
      <c r="T47" s="385"/>
      <c r="U47" s="386"/>
      <c r="V47" s="386"/>
      <c r="W47" s="386"/>
      <c r="X47" s="386"/>
      <c r="Y47" s="386"/>
      <c r="Z47" s="386"/>
      <c r="AA47" s="386"/>
      <c r="AB47" s="386"/>
      <c r="AC47" s="386"/>
      <c r="AD47" s="386"/>
      <c r="AE47" s="386"/>
      <c r="AF47" s="386"/>
      <c r="AG47" s="386"/>
      <c r="AH47" s="8"/>
    </row>
    <row r="48" spans="1:38" ht="7.5" customHeight="1" x14ac:dyDescent="0.25">
      <c r="A48" s="17"/>
      <c r="B48" s="8"/>
      <c r="C48" s="8"/>
      <c r="D48" s="8"/>
      <c r="E48" s="8"/>
      <c r="F48" s="8"/>
      <c r="G48" s="8"/>
      <c r="H48" s="8"/>
      <c r="I48" s="8"/>
      <c r="J48" s="8"/>
      <c r="K48" s="8"/>
      <c r="L48" s="8"/>
      <c r="M48" s="8"/>
      <c r="N48" s="8"/>
      <c r="O48" s="8"/>
      <c r="P48" s="8"/>
      <c r="Q48" s="160"/>
      <c r="R48" s="8"/>
      <c r="S48" s="8"/>
      <c r="T48" s="8"/>
      <c r="U48" s="8"/>
      <c r="V48" s="8"/>
      <c r="W48" s="8"/>
      <c r="X48" s="8"/>
      <c r="Y48" s="8"/>
      <c r="Z48" s="8"/>
      <c r="AA48" s="8"/>
      <c r="AB48" s="8"/>
      <c r="AC48" s="8"/>
      <c r="AD48" s="8"/>
      <c r="AE48" s="8"/>
      <c r="AF48" s="8"/>
      <c r="AG48" s="8"/>
      <c r="AH48" s="8"/>
    </row>
    <row r="49" spans="1:34" x14ac:dyDescent="0.25">
      <c r="A49" s="17"/>
      <c r="B49" s="380" t="s">
        <v>100</v>
      </c>
      <c r="C49" s="381"/>
      <c r="D49" s="381"/>
      <c r="E49" s="381"/>
      <c r="F49" s="381"/>
      <c r="G49" s="381"/>
      <c r="H49" s="381"/>
      <c r="I49" s="381"/>
      <c r="J49" s="381"/>
      <c r="K49" s="381"/>
      <c r="L49" s="381"/>
      <c r="M49" s="381"/>
      <c r="N49" s="210"/>
      <c r="O49" s="57"/>
      <c r="P49" s="255" t="s">
        <v>101</v>
      </c>
      <c r="Q49" s="42" t="s">
        <v>437</v>
      </c>
      <c r="R49" s="72"/>
      <c r="S49" s="72"/>
      <c r="T49" s="72"/>
      <c r="U49" s="72"/>
      <c r="V49" s="72"/>
      <c r="W49" s="72"/>
      <c r="X49" s="72"/>
      <c r="Y49" s="72"/>
      <c r="Z49" s="43"/>
      <c r="AA49" s="211"/>
      <c r="AB49" s="384" t="s">
        <v>102</v>
      </c>
      <c r="AC49" s="384"/>
      <c r="AD49" s="384"/>
      <c r="AE49" s="384"/>
      <c r="AF49" s="384"/>
      <c r="AG49" s="384"/>
      <c r="AH49" s="384"/>
    </row>
    <row r="50" spans="1:34" ht="15" customHeight="1" x14ac:dyDescent="0.25">
      <c r="A50" s="129" t="s">
        <v>103</v>
      </c>
      <c r="B50" s="252" t="s">
        <v>436</v>
      </c>
      <c r="C50" s="253"/>
      <c r="D50" s="253"/>
      <c r="E50" s="253"/>
      <c r="F50" s="253"/>
      <c r="G50" s="253"/>
      <c r="H50" s="253"/>
      <c r="I50" s="253"/>
      <c r="J50" s="253"/>
      <c r="K50" s="253"/>
      <c r="L50" s="254"/>
      <c r="M50" s="261" t="b">
        <v>0</v>
      </c>
      <c r="N50" s="129"/>
      <c r="O50" s="129"/>
      <c r="P50" s="129"/>
      <c r="Q50" s="25" t="s">
        <v>433</v>
      </c>
      <c r="R50" s="22"/>
      <c r="S50" s="22"/>
      <c r="T50" s="22"/>
      <c r="U50" s="23"/>
      <c r="V50" s="23"/>
      <c r="W50" s="23"/>
      <c r="X50" s="23"/>
      <c r="Y50" s="23"/>
      <c r="Z50" s="24"/>
      <c r="AA50" s="263" t="b">
        <v>0</v>
      </c>
      <c r="AB50" s="369" t="e">
        <f>IF(AND(G3&lt;&gt;0,AC3&lt;&gt;0,I4&lt;&gt;0,AC4&lt;&gt;0,I6&lt;&gt;0,AD10=TRUE,AD11=FALSE,K19/K23&gt;=3,K19/K23&lt;=20,K19&lt;=60,L43&gt;0,V43&gt;100,F47&lt;&gt;0,U47&lt;&gt;0,M50=TRUE,M52=TRUE,AA50=TRUE,AA51=TRUE,AA52=TRUE,AA55=TRUE)=TRUE,"Der Antrag ist vollständig und nach erster Prüfung korrekt!","Der Antrag ist nicht vollständig bzw. nicht förderfähig!")</f>
        <v>#DIV/0!</v>
      </c>
      <c r="AC50" s="370"/>
      <c r="AD50" s="370"/>
      <c r="AE50" s="370"/>
      <c r="AF50" s="370"/>
      <c r="AG50" s="370"/>
      <c r="AH50" s="370"/>
    </row>
    <row r="51" spans="1:34" x14ac:dyDescent="0.25">
      <c r="A51" s="17"/>
      <c r="B51" s="212"/>
      <c r="C51" s="20"/>
      <c r="D51" s="20"/>
      <c r="E51" s="20"/>
      <c r="F51" s="20"/>
      <c r="G51" s="20"/>
      <c r="H51" s="20"/>
      <c r="I51" s="20"/>
      <c r="J51" s="20"/>
      <c r="K51" s="20"/>
      <c r="L51" s="21"/>
      <c r="M51" s="21"/>
      <c r="O51" s="129"/>
      <c r="P51" s="129"/>
      <c r="Q51" s="25" t="s">
        <v>438</v>
      </c>
      <c r="R51" s="25"/>
      <c r="S51" s="25"/>
      <c r="T51" s="25"/>
      <c r="U51" s="25"/>
      <c r="V51" s="25"/>
      <c r="W51" s="25"/>
      <c r="X51" s="25"/>
      <c r="Y51" s="25"/>
      <c r="Z51" s="26"/>
      <c r="AA51" s="263" t="b">
        <v>0</v>
      </c>
      <c r="AB51" s="371"/>
      <c r="AC51" s="372"/>
      <c r="AD51" s="372"/>
      <c r="AE51" s="372"/>
      <c r="AF51" s="372"/>
      <c r="AG51" s="372"/>
      <c r="AH51" s="372"/>
    </row>
    <row r="52" spans="1:34" x14ac:dyDescent="0.25">
      <c r="A52" s="129" t="s">
        <v>104</v>
      </c>
      <c r="B52" s="252" t="s">
        <v>429</v>
      </c>
      <c r="C52" s="253"/>
      <c r="D52" s="253"/>
      <c r="E52" s="253"/>
      <c r="F52" s="253"/>
      <c r="G52" s="253"/>
      <c r="H52" s="253"/>
      <c r="I52" s="253"/>
      <c r="J52" s="253"/>
      <c r="K52" s="253"/>
      <c r="L52" s="254"/>
      <c r="M52" s="261" t="b">
        <v>0</v>
      </c>
      <c r="N52" s="129"/>
      <c r="O52" s="129"/>
      <c r="P52" s="129"/>
      <c r="Q52" s="25" t="s">
        <v>439</v>
      </c>
      <c r="R52" s="25"/>
      <c r="S52" s="25"/>
      <c r="T52" s="25"/>
      <c r="U52" s="25"/>
      <c r="V52" s="25"/>
      <c r="W52" s="25"/>
      <c r="X52" s="25"/>
      <c r="Y52" s="25"/>
      <c r="Z52" s="26"/>
      <c r="AA52" s="263" t="b">
        <v>0</v>
      </c>
      <c r="AB52" s="371"/>
      <c r="AC52" s="372"/>
      <c r="AD52" s="372"/>
      <c r="AE52" s="372"/>
      <c r="AF52" s="372"/>
      <c r="AG52" s="372"/>
      <c r="AH52" s="372"/>
    </row>
    <row r="53" spans="1:34" x14ac:dyDescent="0.25">
      <c r="A53" s="17"/>
      <c r="B53" s="212"/>
      <c r="C53" s="20"/>
      <c r="D53" s="20"/>
      <c r="E53" s="20"/>
      <c r="F53" s="20"/>
      <c r="G53" s="20"/>
      <c r="H53" s="20"/>
      <c r="I53" s="20"/>
      <c r="J53" s="20"/>
      <c r="K53" s="20"/>
      <c r="L53" s="20"/>
      <c r="M53" s="20"/>
      <c r="N53" s="8"/>
      <c r="O53" s="8"/>
      <c r="P53" s="8"/>
      <c r="Q53" s="25" t="s">
        <v>434</v>
      </c>
      <c r="R53" s="20"/>
      <c r="S53" s="20"/>
      <c r="T53" s="20"/>
      <c r="U53" s="20"/>
      <c r="V53" s="20"/>
      <c r="W53" s="20"/>
      <c r="X53" s="20"/>
      <c r="Y53" s="20"/>
      <c r="Z53" s="20"/>
      <c r="AA53" s="264" t="b">
        <v>0</v>
      </c>
      <c r="AB53" s="371"/>
      <c r="AC53" s="372"/>
      <c r="AD53" s="372"/>
      <c r="AE53" s="372"/>
      <c r="AF53" s="372"/>
      <c r="AG53" s="372"/>
      <c r="AH53" s="372"/>
    </row>
    <row r="54" spans="1:34" x14ac:dyDescent="0.25">
      <c r="A54" s="129" t="s">
        <v>105</v>
      </c>
      <c r="B54" s="373" t="s">
        <v>430</v>
      </c>
      <c r="C54" s="374"/>
      <c r="D54" s="374"/>
      <c r="E54" s="374"/>
      <c r="F54" s="374"/>
      <c r="G54" s="374"/>
      <c r="H54" s="374"/>
      <c r="I54" s="374"/>
      <c r="J54" s="374"/>
      <c r="K54" s="374"/>
      <c r="L54" s="374"/>
      <c r="M54" s="262" t="b">
        <v>0</v>
      </c>
      <c r="N54" s="8"/>
      <c r="O54" s="129"/>
      <c r="P54" s="8"/>
      <c r="Q54" s="25" t="s">
        <v>440</v>
      </c>
      <c r="R54" s="20"/>
      <c r="S54" s="20"/>
      <c r="T54" s="20"/>
      <c r="U54" s="20"/>
      <c r="V54" s="20"/>
      <c r="W54" s="20"/>
      <c r="X54" s="20"/>
      <c r="Y54" s="20"/>
      <c r="Z54" s="20"/>
      <c r="AA54" s="264" t="b">
        <v>0</v>
      </c>
      <c r="AB54" s="371"/>
      <c r="AC54" s="372"/>
      <c r="AD54" s="372"/>
      <c r="AE54" s="372"/>
      <c r="AF54" s="372"/>
      <c r="AG54" s="372"/>
      <c r="AH54" s="372"/>
    </row>
    <row r="55" spans="1:34" x14ac:dyDescent="0.25">
      <c r="A55" s="17"/>
      <c r="B55" s="375" t="s">
        <v>106</v>
      </c>
      <c r="C55" s="376"/>
      <c r="D55" s="376"/>
      <c r="E55" s="376"/>
      <c r="F55" s="376"/>
      <c r="G55" s="376"/>
      <c r="H55" s="376"/>
      <c r="I55" s="376"/>
      <c r="J55" s="376"/>
      <c r="K55" s="376"/>
      <c r="L55" s="376"/>
      <c r="M55" s="21"/>
      <c r="O55" s="129"/>
      <c r="P55" s="129" t="s">
        <v>107</v>
      </c>
      <c r="Q55" s="27" t="s">
        <v>108</v>
      </c>
      <c r="R55" s="71"/>
      <c r="S55" s="20"/>
      <c r="T55" s="20"/>
      <c r="U55" s="20"/>
      <c r="V55" s="20"/>
      <c r="W55" s="20"/>
      <c r="X55" s="20"/>
      <c r="Y55" s="20"/>
      <c r="Z55" s="21"/>
      <c r="AA55" s="263" t="b">
        <v>0</v>
      </c>
      <c r="AB55" s="371"/>
      <c r="AC55" s="372"/>
      <c r="AD55" s="372"/>
      <c r="AE55" s="372"/>
      <c r="AF55" s="372"/>
      <c r="AG55" s="372"/>
      <c r="AH55" s="372"/>
    </row>
    <row r="56" spans="1:34" x14ac:dyDescent="0.25">
      <c r="B56" s="375" t="s">
        <v>435</v>
      </c>
      <c r="C56" s="376"/>
      <c r="D56" s="376"/>
      <c r="E56" s="376"/>
      <c r="F56" s="376"/>
      <c r="G56" s="376"/>
      <c r="H56" s="376"/>
      <c r="I56" s="376"/>
      <c r="J56" s="376"/>
      <c r="K56" s="376"/>
      <c r="L56" s="376"/>
      <c r="M56" s="203"/>
      <c r="N56" s="204"/>
      <c r="O56" s="204"/>
      <c r="P56" s="204"/>
      <c r="Q56" s="205" t="s">
        <v>432</v>
      </c>
      <c r="R56" s="202"/>
      <c r="S56" s="202"/>
      <c r="T56" s="202"/>
      <c r="U56" s="202"/>
      <c r="V56" s="202"/>
      <c r="W56" s="202"/>
      <c r="X56" s="202"/>
      <c r="Y56" s="202"/>
      <c r="Z56" s="203"/>
      <c r="AA56" s="213"/>
      <c r="AB56" s="371"/>
      <c r="AC56" s="372"/>
      <c r="AD56" s="372"/>
      <c r="AE56" s="372"/>
      <c r="AF56" s="372"/>
      <c r="AG56" s="372"/>
      <c r="AH56" s="372"/>
    </row>
    <row r="57" spans="1:34" x14ac:dyDescent="0.25">
      <c r="B57" s="377" t="s">
        <v>446</v>
      </c>
      <c r="C57" s="378"/>
      <c r="D57" s="378"/>
      <c r="E57" s="378"/>
      <c r="F57" s="378"/>
      <c r="G57" s="378"/>
      <c r="H57" s="378"/>
      <c r="I57" s="378"/>
      <c r="J57" s="378"/>
      <c r="K57" s="378"/>
      <c r="L57" s="378"/>
      <c r="M57" s="44"/>
      <c r="N57" s="45"/>
      <c r="O57" s="45"/>
      <c r="P57" s="45"/>
      <c r="Q57" s="46"/>
      <c r="R57" s="73"/>
      <c r="S57" s="73"/>
      <c r="T57" s="73"/>
      <c r="U57" s="73"/>
      <c r="V57" s="73"/>
      <c r="W57" s="73"/>
      <c r="X57" s="73"/>
      <c r="Y57" s="73"/>
      <c r="Z57" s="44"/>
      <c r="AA57" s="214"/>
      <c r="AB57" s="371"/>
      <c r="AC57" s="372"/>
      <c r="AD57" s="372"/>
      <c r="AE57" s="372"/>
      <c r="AF57" s="372"/>
      <c r="AG57" s="372"/>
      <c r="AH57" s="372"/>
    </row>
    <row r="58" spans="1:34" ht="4.5" customHeight="1" x14ac:dyDescent="0.25"/>
    <row r="59" spans="1:34" x14ac:dyDescent="0.25">
      <c r="B59" s="382" t="s">
        <v>431</v>
      </c>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row>
    <row r="60" spans="1:34" ht="4.5" customHeight="1" x14ac:dyDescent="0.25"/>
    <row r="61" spans="1:34" ht="42.75" customHeight="1" x14ac:dyDescent="0.25">
      <c r="B61" s="366" t="s">
        <v>109</v>
      </c>
      <c r="C61" s="366"/>
      <c r="D61" s="379"/>
      <c r="E61" s="379"/>
      <c r="F61" s="379"/>
      <c r="G61" s="379"/>
      <c r="H61" s="379"/>
      <c r="I61" s="379"/>
      <c r="J61" s="379"/>
      <c r="K61" s="366" t="s">
        <v>447</v>
      </c>
      <c r="L61" s="366"/>
      <c r="M61" s="366"/>
      <c r="N61" s="366"/>
      <c r="O61" s="366"/>
      <c r="P61" s="366"/>
      <c r="Q61" s="366"/>
      <c r="R61" s="366"/>
      <c r="S61" s="366"/>
      <c r="T61" s="314"/>
      <c r="U61" s="314"/>
      <c r="V61" s="314"/>
      <c r="W61" s="314"/>
      <c r="X61" s="314"/>
      <c r="Y61" s="314"/>
      <c r="Z61" s="314"/>
      <c r="AA61" s="314"/>
      <c r="AB61" s="314"/>
      <c r="AC61" s="314"/>
      <c r="AD61" s="314"/>
      <c r="AE61" s="314"/>
      <c r="AF61" s="314"/>
      <c r="AG61" s="314"/>
      <c r="AH61" s="314"/>
    </row>
    <row r="62" spans="1:34" x14ac:dyDescent="0.25">
      <c r="A62" s="69"/>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row>
    <row r="63" spans="1:34" x14ac:dyDescent="0.25">
      <c r="A63" s="69"/>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row>
    <row r="64" spans="1:34" x14ac:dyDescent="0.25">
      <c r="A64" s="69"/>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row>
    <row r="65" spans="1:34" x14ac:dyDescent="0.25">
      <c r="A65" s="69"/>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row>
    <row r="66" spans="1:34" x14ac:dyDescent="0.25">
      <c r="A66" s="69"/>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row>
    <row r="67" spans="1:34" x14ac:dyDescent="0.25">
      <c r="A67" s="69"/>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row>
    <row r="68" spans="1:34" x14ac:dyDescent="0.25">
      <c r="A68" s="69"/>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row>
    <row r="69" spans="1:34" x14ac:dyDescent="0.25">
      <c r="A69" s="69"/>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row>
    <row r="70" spans="1:34" x14ac:dyDescent="0.25">
      <c r="A70" s="69"/>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row>
    <row r="71" spans="1:34" x14ac:dyDescent="0.25">
      <c r="A71" s="69"/>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row>
    <row r="72" spans="1:34" x14ac:dyDescent="0.25">
      <c r="A72" s="69"/>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row>
    <row r="73" spans="1:34" x14ac:dyDescent="0.25">
      <c r="A73" s="69"/>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row>
    <row r="74" spans="1:34" x14ac:dyDescent="0.25">
      <c r="A74" s="69"/>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row>
    <row r="75" spans="1:34" x14ac:dyDescent="0.25">
      <c r="A75" s="69"/>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row>
    <row r="76" spans="1:34" x14ac:dyDescent="0.25">
      <c r="A76" s="69"/>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row>
    <row r="77" spans="1:34" x14ac:dyDescent="0.25">
      <c r="A77" s="69"/>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row>
    <row r="78" spans="1:34" x14ac:dyDescent="0.25">
      <c r="A78" s="69"/>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row>
  </sheetData>
  <sheetProtection algorithmName="SHA-512" hashValue="j3Oa6HrdZvT95qQMxQcHhdzLrSZxU6ZF94Lh8YUT0EX8ZptogtiQaC9OduFGcTpVcux0zhQiKZ3fJ1/YFIWH/A==" saltValue="lDe/O8SeaEZZUipb6Npx2A==" spinCount="100000" sheet="1"/>
  <mergeCells count="185">
    <mergeCell ref="B3:F3"/>
    <mergeCell ref="B4:H4"/>
    <mergeCell ref="I4:W4"/>
    <mergeCell ref="G3:U3"/>
    <mergeCell ref="B6:H6"/>
    <mergeCell ref="AC4:AG4"/>
    <mergeCell ref="AF17:AG17"/>
    <mergeCell ref="AF18:AG18"/>
    <mergeCell ref="AB19:AC19"/>
    <mergeCell ref="B17:J17"/>
    <mergeCell ref="B16:J16"/>
    <mergeCell ref="M17:N17"/>
    <mergeCell ref="R16:AA16"/>
    <mergeCell ref="AD18:AE18"/>
    <mergeCell ref="AB18:AC18"/>
    <mergeCell ref="M14:N14"/>
    <mergeCell ref="AF19:AG19"/>
    <mergeCell ref="K13:L13"/>
    <mergeCell ref="K14:L14"/>
    <mergeCell ref="R13:AA13"/>
    <mergeCell ref="AD14:AE14"/>
    <mergeCell ref="AB14:AC14"/>
    <mergeCell ref="M15:N15"/>
    <mergeCell ref="K15:L15"/>
    <mergeCell ref="AE6:AG6"/>
    <mergeCell ref="AE7:AG7"/>
    <mergeCell ref="AE8:AG8"/>
    <mergeCell ref="M22:N22"/>
    <mergeCell ref="AD21:AE21"/>
    <mergeCell ref="AB21:AC21"/>
    <mergeCell ref="R27:Y27"/>
    <mergeCell ref="R40:AB40"/>
    <mergeCell ref="R36:AB36"/>
    <mergeCell ref="AD17:AE17"/>
    <mergeCell ref="AB17:AC17"/>
    <mergeCell ref="AB16:AC16"/>
    <mergeCell ref="L31:P31"/>
    <mergeCell ref="AD22:AE22"/>
    <mergeCell ref="R17:AA17"/>
    <mergeCell ref="R25:AG25"/>
    <mergeCell ref="AD26:AG26"/>
    <mergeCell ref="AC32:AG32"/>
    <mergeCell ref="AC31:AG31"/>
    <mergeCell ref="AC30:AG30"/>
    <mergeCell ref="AB23:AC23"/>
    <mergeCell ref="AC36:AG36"/>
    <mergeCell ref="AC35:AG35"/>
    <mergeCell ref="R30:AB30"/>
    <mergeCell ref="AC42:AG42"/>
    <mergeCell ref="AC40:AG40"/>
    <mergeCell ref="AC39:AG39"/>
    <mergeCell ref="R32:AB32"/>
    <mergeCell ref="B7:H7"/>
    <mergeCell ref="B39:K39"/>
    <mergeCell ref="K21:L21"/>
    <mergeCell ref="K16:L16"/>
    <mergeCell ref="B21:J22"/>
    <mergeCell ref="R21:AA21"/>
    <mergeCell ref="AF21:AG21"/>
    <mergeCell ref="AF22:AG22"/>
    <mergeCell ref="AF23:AG23"/>
    <mergeCell ref="R22:AA22"/>
    <mergeCell ref="R26:W26"/>
    <mergeCell ref="AC34:AG34"/>
    <mergeCell ref="AB22:AC22"/>
    <mergeCell ref="AC38:AG38"/>
    <mergeCell ref="AC37:AG37"/>
    <mergeCell ref="Z26:AC26"/>
    <mergeCell ref="R37:AB37"/>
    <mergeCell ref="R35:AB35"/>
    <mergeCell ref="R34:AB34"/>
    <mergeCell ref="R33:AB33"/>
    <mergeCell ref="B41:K41"/>
    <mergeCell ref="R39:AB39"/>
    <mergeCell ref="V42:X42"/>
    <mergeCell ref="V43:X43"/>
    <mergeCell ref="B34:P34"/>
    <mergeCell ref="L43:P43"/>
    <mergeCell ref="L41:P41"/>
    <mergeCell ref="B35:K35"/>
    <mergeCell ref="B33:K33"/>
    <mergeCell ref="B38:K38"/>
    <mergeCell ref="R38:AB38"/>
    <mergeCell ref="B37:K37"/>
    <mergeCell ref="B36:K36"/>
    <mergeCell ref="B43:K43"/>
    <mergeCell ref="R43:U43"/>
    <mergeCell ref="AC33:AG33"/>
    <mergeCell ref="AC29:AG29"/>
    <mergeCell ref="R23:AA23"/>
    <mergeCell ref="AD27:AG27"/>
    <mergeCell ref="AD23:AE23"/>
    <mergeCell ref="AB13:AC13"/>
    <mergeCell ref="AD13:AE13"/>
    <mergeCell ref="AB15:AC15"/>
    <mergeCell ref="R31:AB31"/>
    <mergeCell ref="AD19:AE19"/>
    <mergeCell ref="R18:AA18"/>
    <mergeCell ref="L29:P29"/>
    <mergeCell ref="L33:P33"/>
    <mergeCell ref="B31:K31"/>
    <mergeCell ref="B30:K30"/>
    <mergeCell ref="B29:K29"/>
    <mergeCell ref="I32:K32"/>
    <mergeCell ref="B23:J26"/>
    <mergeCell ref="L30:P30"/>
    <mergeCell ref="R29:AB29"/>
    <mergeCell ref="X26:Y26"/>
    <mergeCell ref="B18:J18"/>
    <mergeCell ref="K18:L18"/>
    <mergeCell ref="B19:J19"/>
    <mergeCell ref="K19:P19"/>
    <mergeCell ref="K22:L22"/>
    <mergeCell ref="M21:N21"/>
    <mergeCell ref="M18:N18"/>
    <mergeCell ref="O18:P18"/>
    <mergeCell ref="O21:P21"/>
    <mergeCell ref="O22:P22"/>
    <mergeCell ref="A1:AH1"/>
    <mergeCell ref="A2:AH2"/>
    <mergeCell ref="AD6:AD8"/>
    <mergeCell ref="AD16:AE16"/>
    <mergeCell ref="I10:L10"/>
    <mergeCell ref="I11:L11"/>
    <mergeCell ref="V10:W10"/>
    <mergeCell ref="V11:W11"/>
    <mergeCell ref="I7:AC7"/>
    <mergeCell ref="I6:AC6"/>
    <mergeCell ref="I8:AC8"/>
    <mergeCell ref="R14:AA14"/>
    <mergeCell ref="B14:J14"/>
    <mergeCell ref="B13:J13"/>
    <mergeCell ref="AD15:AE15"/>
    <mergeCell ref="AF13:AG13"/>
    <mergeCell ref="AF14:AG14"/>
    <mergeCell ref="AF15:AG15"/>
    <mergeCell ref="AF16:AG16"/>
    <mergeCell ref="AC3:AG3"/>
    <mergeCell ref="B15:J15"/>
    <mergeCell ref="W3:AB3"/>
    <mergeCell ref="Y4:AB4"/>
    <mergeCell ref="B10:H10"/>
    <mergeCell ref="K61:S61"/>
    <mergeCell ref="F46:Q46"/>
    <mergeCell ref="F47:Q47"/>
    <mergeCell ref="AB50:AH57"/>
    <mergeCell ref="B54:L54"/>
    <mergeCell ref="B55:L55"/>
    <mergeCell ref="B56:L56"/>
    <mergeCell ref="B57:L57"/>
    <mergeCell ref="B61:C61"/>
    <mergeCell ref="D61:J61"/>
    <mergeCell ref="B49:M49"/>
    <mergeCell ref="B59:AH59"/>
    <mergeCell ref="AB49:AH49"/>
    <mergeCell ref="R46:T46"/>
    <mergeCell ref="R47:T47"/>
    <mergeCell ref="U47:AG47"/>
    <mergeCell ref="U46:AG46"/>
    <mergeCell ref="B47:E47"/>
    <mergeCell ref="B46:E46"/>
    <mergeCell ref="B11:H11"/>
    <mergeCell ref="N10:U10"/>
    <mergeCell ref="N11:U11"/>
    <mergeCell ref="X10:AC10"/>
    <mergeCell ref="X11:AC11"/>
    <mergeCell ref="Z42:AB42"/>
    <mergeCell ref="R15:AA15"/>
    <mergeCell ref="M16:N16"/>
    <mergeCell ref="K23:P23"/>
    <mergeCell ref="L38:P38"/>
    <mergeCell ref="L37:P37"/>
    <mergeCell ref="L36:P36"/>
    <mergeCell ref="L35:P35"/>
    <mergeCell ref="L39:P39"/>
    <mergeCell ref="Z27:AC27"/>
    <mergeCell ref="M13:N13"/>
    <mergeCell ref="O13:P13"/>
    <mergeCell ref="O14:P14"/>
    <mergeCell ref="O15:P15"/>
    <mergeCell ref="O16:P16"/>
    <mergeCell ref="O17:P17"/>
    <mergeCell ref="K17:L17"/>
    <mergeCell ref="B32:H32"/>
    <mergeCell ref="L32:P32"/>
  </mergeCells>
  <conditionalFormatting sqref="AB50">
    <cfRule type="iconSet" priority="12">
      <iconSet iconSet="3TrafficLights2">
        <cfvo type="percent" val="0"/>
        <cfvo type="percent" val="33"/>
        <cfvo type="percent" val="67"/>
      </iconSet>
    </cfRule>
  </conditionalFormatting>
  <conditionalFormatting sqref="AB50">
    <cfRule type="containsText" dxfId="7" priority="10" operator="containsText" text="Der Antrag ist nicht vollständig bzw. nicht förderfähig!">
      <formula>NOT(ISERROR(SEARCH("Der Antrag ist nicht vollständig bzw. nicht förderfähig!",AB50)))</formula>
    </cfRule>
    <cfRule type="containsText" dxfId="6" priority="11" operator="containsText" text="Der Antrag ist vollständig und nach erster Prüfung korrekt!">
      <formula>NOT(ISERROR(SEARCH("Der Antrag ist vollständig und nach erster Prüfung korrekt!",AB50)))</formula>
    </cfRule>
  </conditionalFormatting>
  <conditionalFormatting sqref="M18:P18">
    <cfRule type="cellIs" dxfId="5" priority="9" operator="greaterThan">
      <formula>100</formula>
    </cfRule>
  </conditionalFormatting>
  <conditionalFormatting sqref="L43">
    <cfRule type="cellIs" dxfId="4" priority="8" operator="lessThan">
      <formula>0</formula>
    </cfRule>
  </conditionalFormatting>
  <conditionalFormatting sqref="V43:X43">
    <cfRule type="cellIs" dxfId="3" priority="7" operator="equal">
      <formula>0</formula>
    </cfRule>
  </conditionalFormatting>
  <conditionalFormatting sqref="K19">
    <cfRule type="cellIs" dxfId="2" priority="5" operator="greaterThan">
      <formula>100</formula>
    </cfRule>
  </conditionalFormatting>
  <conditionalFormatting sqref="K18:L18">
    <cfRule type="cellIs" dxfId="1" priority="4" operator="greaterThan">
      <formula>100</formula>
    </cfRule>
  </conditionalFormatting>
  <conditionalFormatting sqref="F47">
    <cfRule type="cellIs" dxfId="0" priority="1" operator="equal">
      <formula>0</formula>
    </cfRule>
  </conditionalFormatting>
  <dataValidations count="1">
    <dataValidation type="list" allowBlank="1" showInputMessage="1" showErrorMessage="1" sqref="I6:AC8" xr:uid="{00000000-0002-0000-0100-000000000000}">
      <formula1>Themenschwerpunkte</formula1>
    </dataValidation>
  </dataValidations>
  <pageMargins left="0.27960526315789475" right="0.22135416666666666" top="0.56666666666666665" bottom="0.32608695652173914" header="0.3" footer="0.3"/>
  <pageSetup paperSize="9" scale="67" orientation="portrait" r:id="rId1"/>
  <headerFooter>
    <oddHeader>&amp;C&amp;"Arial,Standard"&amp;8JBM&amp;R&amp;"Arial,Standard"&amp;8&amp;K000000DPSG Bayern
Version 1/2025</oddHeader>
  </headerFooter>
  <ignoredErrors>
    <ignoredError sqref="V10:V11 AE6:AE8 AC38:AC40 AC4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locked="0" defaultSize="0" autoFill="0" autoLine="0" autoPict="0">
                <anchor moveWithCells="1">
                  <from>
                    <xdr:col>29</xdr:col>
                    <xdr:colOff>0</xdr:colOff>
                    <xdr:row>8</xdr:row>
                    <xdr:rowOff>38100</xdr:rowOff>
                  </from>
                  <to>
                    <xdr:col>30</xdr:col>
                    <xdr:colOff>219075</xdr:colOff>
                    <xdr:row>10</xdr:row>
                    <xdr:rowOff>9525</xdr:rowOff>
                  </to>
                </anchor>
              </controlPr>
            </control>
          </mc:Choice>
        </mc:AlternateContent>
        <mc:AlternateContent xmlns:mc="http://schemas.openxmlformats.org/markup-compatibility/2006">
          <mc:Choice Requires="x14">
            <control shapeId="2051" r:id="rId5" name="Check Box 3">
              <controlPr locked="0" defaultSize="0" autoFill="0" autoLine="0" autoPict="0">
                <anchor moveWithCells="1">
                  <from>
                    <xdr:col>29</xdr:col>
                    <xdr:colOff>0</xdr:colOff>
                    <xdr:row>9</xdr:row>
                    <xdr:rowOff>161925</xdr:rowOff>
                  </from>
                  <to>
                    <xdr:col>31</xdr:col>
                    <xdr:colOff>0</xdr:colOff>
                    <xdr:row>11</xdr:row>
                    <xdr:rowOff>0</xdr:rowOff>
                  </to>
                </anchor>
              </controlPr>
            </control>
          </mc:Choice>
        </mc:AlternateContent>
        <mc:AlternateContent xmlns:mc="http://schemas.openxmlformats.org/markup-compatibility/2006">
          <mc:Choice Requires="x14">
            <control shapeId="2053" r:id="rId6" name="Check Box 5">
              <controlPr locked="0" defaultSize="0" autoFill="0" autoLine="0" autoPict="0">
                <anchor moveWithCells="1">
                  <from>
                    <xdr:col>12</xdr:col>
                    <xdr:colOff>0</xdr:colOff>
                    <xdr:row>49</xdr:row>
                    <xdr:rowOff>0</xdr:rowOff>
                  </from>
                  <to>
                    <xdr:col>13</xdr:col>
                    <xdr:colOff>0</xdr:colOff>
                    <xdr:row>50</xdr:row>
                    <xdr:rowOff>0</xdr:rowOff>
                  </to>
                </anchor>
              </controlPr>
            </control>
          </mc:Choice>
        </mc:AlternateContent>
        <mc:AlternateContent xmlns:mc="http://schemas.openxmlformats.org/markup-compatibility/2006">
          <mc:Choice Requires="x14">
            <control shapeId="2054" r:id="rId7" name="Check Box 6">
              <controlPr locked="0" defaultSize="0" autoFill="0" autoLine="0" autoPict="0">
                <anchor moveWithCells="1">
                  <from>
                    <xdr:col>26</xdr:col>
                    <xdr:colOff>0</xdr:colOff>
                    <xdr:row>54</xdr:row>
                    <xdr:rowOff>0</xdr:rowOff>
                  </from>
                  <to>
                    <xdr:col>27</xdr:col>
                    <xdr:colOff>0</xdr:colOff>
                    <xdr:row>55</xdr:row>
                    <xdr:rowOff>0</xdr:rowOff>
                  </to>
                </anchor>
              </controlPr>
            </control>
          </mc:Choice>
        </mc:AlternateContent>
        <mc:AlternateContent xmlns:mc="http://schemas.openxmlformats.org/markup-compatibility/2006">
          <mc:Choice Requires="x14">
            <control shapeId="2056" r:id="rId8" name="Check Box 8">
              <controlPr locked="0" defaultSize="0" autoFill="0" autoLine="0" autoPict="0">
                <anchor moveWithCells="1">
                  <from>
                    <xdr:col>26</xdr:col>
                    <xdr:colOff>0</xdr:colOff>
                    <xdr:row>50</xdr:row>
                    <xdr:rowOff>0</xdr:rowOff>
                  </from>
                  <to>
                    <xdr:col>27</xdr:col>
                    <xdr:colOff>0</xdr:colOff>
                    <xdr:row>51</xdr:row>
                    <xdr:rowOff>0</xdr:rowOff>
                  </to>
                </anchor>
              </controlPr>
            </control>
          </mc:Choice>
        </mc:AlternateContent>
        <mc:AlternateContent xmlns:mc="http://schemas.openxmlformats.org/markup-compatibility/2006">
          <mc:Choice Requires="x14">
            <control shapeId="2057" r:id="rId9" name="Check Box 9">
              <controlPr locked="0" defaultSize="0" autoFill="0" autoLine="0" autoPict="0">
                <anchor moveWithCells="1">
                  <from>
                    <xdr:col>26</xdr:col>
                    <xdr:colOff>0</xdr:colOff>
                    <xdr:row>49</xdr:row>
                    <xdr:rowOff>0</xdr:rowOff>
                  </from>
                  <to>
                    <xdr:col>27</xdr:col>
                    <xdr:colOff>0</xdr:colOff>
                    <xdr:row>50</xdr:row>
                    <xdr:rowOff>0</xdr:rowOff>
                  </to>
                </anchor>
              </controlPr>
            </control>
          </mc:Choice>
        </mc:AlternateContent>
        <mc:AlternateContent xmlns:mc="http://schemas.openxmlformats.org/markup-compatibility/2006">
          <mc:Choice Requires="x14">
            <control shapeId="2082" r:id="rId10" name="Check Box 34">
              <controlPr locked="0" defaultSize="0" autoFill="0" autoLine="0" autoPict="0">
                <anchor moveWithCells="1">
                  <from>
                    <xdr:col>26</xdr:col>
                    <xdr:colOff>0</xdr:colOff>
                    <xdr:row>53</xdr:row>
                    <xdr:rowOff>0</xdr:rowOff>
                  </from>
                  <to>
                    <xdr:col>27</xdr:col>
                    <xdr:colOff>0</xdr:colOff>
                    <xdr:row>54</xdr:row>
                    <xdr:rowOff>0</xdr:rowOff>
                  </to>
                </anchor>
              </controlPr>
            </control>
          </mc:Choice>
        </mc:AlternateContent>
        <mc:AlternateContent xmlns:mc="http://schemas.openxmlformats.org/markup-compatibility/2006">
          <mc:Choice Requires="x14">
            <control shapeId="2085" r:id="rId11" name="Check Box 37">
              <controlPr locked="0" defaultSize="0" autoFill="0" autoLine="0" autoPict="0">
                <anchor moveWithCells="1">
                  <from>
                    <xdr:col>26</xdr:col>
                    <xdr:colOff>0</xdr:colOff>
                    <xdr:row>52</xdr:row>
                    <xdr:rowOff>0</xdr:rowOff>
                  </from>
                  <to>
                    <xdr:col>27</xdr:col>
                    <xdr:colOff>0</xdr:colOff>
                    <xdr:row>53</xdr:row>
                    <xdr:rowOff>0</xdr:rowOff>
                  </to>
                </anchor>
              </controlPr>
            </control>
          </mc:Choice>
        </mc:AlternateContent>
        <mc:AlternateContent xmlns:mc="http://schemas.openxmlformats.org/markup-compatibility/2006">
          <mc:Choice Requires="x14">
            <control shapeId="2091" r:id="rId12" name="Check Box 43">
              <controlPr locked="0" defaultSize="0" autoFill="0" autoLine="0" autoPict="0">
                <anchor moveWithCells="1">
                  <from>
                    <xdr:col>12</xdr:col>
                    <xdr:colOff>0</xdr:colOff>
                    <xdr:row>51</xdr:row>
                    <xdr:rowOff>0</xdr:rowOff>
                  </from>
                  <to>
                    <xdr:col>12</xdr:col>
                    <xdr:colOff>209550</xdr:colOff>
                    <xdr:row>52</xdr:row>
                    <xdr:rowOff>0</xdr:rowOff>
                  </to>
                </anchor>
              </controlPr>
            </control>
          </mc:Choice>
        </mc:AlternateContent>
        <mc:AlternateContent xmlns:mc="http://schemas.openxmlformats.org/markup-compatibility/2006">
          <mc:Choice Requires="x14">
            <control shapeId="2094" r:id="rId13" name="Check Box 46">
              <controlPr locked="0" defaultSize="0" autoFill="0" autoLine="0" autoPict="0">
                <anchor moveWithCells="1">
                  <from>
                    <xdr:col>12</xdr:col>
                    <xdr:colOff>0</xdr:colOff>
                    <xdr:row>53</xdr:row>
                    <xdr:rowOff>0</xdr:rowOff>
                  </from>
                  <to>
                    <xdr:col>13</xdr:col>
                    <xdr:colOff>0</xdr:colOff>
                    <xdr:row>54</xdr:row>
                    <xdr:rowOff>0</xdr:rowOff>
                  </to>
                </anchor>
              </controlPr>
            </control>
          </mc:Choice>
        </mc:AlternateContent>
        <mc:AlternateContent xmlns:mc="http://schemas.openxmlformats.org/markup-compatibility/2006">
          <mc:Choice Requires="x14">
            <control shapeId="2095" r:id="rId14" name="Check Box 47">
              <controlPr locked="0" defaultSize="0" autoFill="0" autoLine="0" autoPict="0">
                <anchor moveWithCells="1">
                  <from>
                    <xdr:col>26</xdr:col>
                    <xdr:colOff>0</xdr:colOff>
                    <xdr:row>51</xdr:row>
                    <xdr:rowOff>0</xdr:rowOff>
                  </from>
                  <to>
                    <xdr:col>27</xdr:col>
                    <xdr:colOff>0</xdr:colOff>
                    <xdr:row>52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02"/>
  <sheetViews>
    <sheetView view="pageLayout" zoomScaleNormal="100" workbookViewId="0">
      <selection activeCell="AB5" sqref="AB5:AD5"/>
    </sheetView>
  </sheetViews>
  <sheetFormatPr baseColWidth="10" defaultColWidth="11.42578125" defaultRowHeight="15" x14ac:dyDescent="0.25"/>
  <cols>
    <col min="1" max="1" width="1" style="4" customWidth="1"/>
    <col min="2" max="4" width="3.140625" style="3" customWidth="1"/>
    <col min="5" max="5" width="4.85546875" style="3" customWidth="1"/>
    <col min="6" max="10" width="3.140625" style="3" customWidth="1"/>
    <col min="11" max="11" width="4.28515625" style="3" customWidth="1"/>
    <col min="12" max="13" width="3.140625" style="3" customWidth="1"/>
    <col min="14" max="15" width="4.7109375" style="3" customWidth="1"/>
    <col min="16" max="26" width="3.28515625" style="3" customWidth="1"/>
    <col min="27" max="27" width="0.7109375" style="3" customWidth="1"/>
    <col min="28" max="28" width="6.42578125" style="3" customWidth="1"/>
    <col min="29" max="29" width="3.28515625" style="3" customWidth="1"/>
    <col min="30" max="30" width="2.85546875" style="3" customWidth="1"/>
    <col min="31" max="31" width="5.85546875" style="3" customWidth="1"/>
    <col min="32" max="16384" width="11.42578125" style="3"/>
  </cols>
  <sheetData>
    <row r="1" spans="1:31" ht="36.75" customHeight="1" x14ac:dyDescent="0.25">
      <c r="A1" s="474" t="s">
        <v>441</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row>
    <row r="2" spans="1:31" ht="15" customHeight="1" x14ac:dyDescent="0.25">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ht="4.5" customHeight="1" x14ac:dyDescent="0.25">
      <c r="A3" s="69"/>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row>
    <row r="4" spans="1:31" x14ac:dyDescent="0.25">
      <c r="A4" s="69"/>
      <c r="B4" s="399" t="s">
        <v>326</v>
      </c>
      <c r="C4" s="399"/>
      <c r="D4" s="399"/>
      <c r="E4" s="399"/>
      <c r="F4" s="480">
        <f>Antrag_JBM!G3</f>
        <v>0</v>
      </c>
      <c r="G4" s="480"/>
      <c r="H4" s="480"/>
      <c r="I4" s="480"/>
      <c r="J4" s="480"/>
      <c r="K4" s="480"/>
      <c r="L4" s="480"/>
      <c r="M4" s="480"/>
      <c r="N4" s="480"/>
      <c r="O4" s="480"/>
      <c r="P4" s="480"/>
      <c r="Q4" s="480"/>
      <c r="R4" s="480"/>
      <c r="S4" s="480"/>
      <c r="T4" s="480"/>
      <c r="U4" s="480"/>
      <c r="V4" s="399" t="s">
        <v>413</v>
      </c>
      <c r="W4" s="399"/>
      <c r="X4" s="399"/>
      <c r="Y4" s="399"/>
      <c r="Z4" s="399"/>
      <c r="AA4" s="399"/>
      <c r="AB4" s="475">
        <f>Antrag_JBM!AC3</f>
        <v>0</v>
      </c>
      <c r="AC4" s="475"/>
      <c r="AD4" s="475"/>
      <c r="AE4" s="56"/>
    </row>
    <row r="5" spans="1:31" x14ac:dyDescent="0.25">
      <c r="A5" s="69"/>
      <c r="B5" s="343" t="s">
        <v>442</v>
      </c>
      <c r="C5" s="343"/>
      <c r="D5" s="343"/>
      <c r="E5" s="343"/>
      <c r="F5" s="481">
        <f>Antrag_JBM!I4</f>
        <v>0</v>
      </c>
      <c r="G5" s="481"/>
      <c r="H5" s="481"/>
      <c r="I5" s="481"/>
      <c r="J5" s="481"/>
      <c r="K5" s="481"/>
      <c r="L5" s="481"/>
      <c r="M5" s="481"/>
      <c r="N5" s="481"/>
      <c r="O5" s="481"/>
      <c r="P5" s="481"/>
      <c r="Q5" s="481"/>
      <c r="R5" s="481"/>
      <c r="S5" s="481"/>
      <c r="T5" s="481"/>
      <c r="U5" s="481"/>
      <c r="V5" s="343" t="s">
        <v>443</v>
      </c>
      <c r="W5" s="343"/>
      <c r="X5" s="343"/>
      <c r="Y5" s="343"/>
      <c r="Z5" s="343"/>
      <c r="AA5" s="343"/>
      <c r="AB5" s="476">
        <f>Antrag_JBM!AC4</f>
        <v>0</v>
      </c>
      <c r="AC5" s="476"/>
      <c r="AD5" s="476"/>
      <c r="AE5" s="56"/>
    </row>
    <row r="6" spans="1:31" ht="4.5" customHeight="1" x14ac:dyDescent="0.25">
      <c r="A6" s="69"/>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row>
    <row r="7" spans="1:31" ht="4.5" customHeight="1" x14ac:dyDescent="0.25">
      <c r="A7" s="69"/>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row>
    <row r="8" spans="1:31" x14ac:dyDescent="0.25">
      <c r="A8" s="69"/>
      <c r="B8" s="343" t="s">
        <v>44</v>
      </c>
      <c r="C8" s="343"/>
      <c r="D8" s="343"/>
      <c r="E8" s="343"/>
      <c r="F8" s="343"/>
      <c r="G8" s="56"/>
      <c r="H8" s="56"/>
      <c r="I8" s="477">
        <f>Antrag_JBM!I10</f>
        <v>0</v>
      </c>
      <c r="J8" s="477"/>
      <c r="K8" s="477"/>
      <c r="L8" s="477"/>
      <c r="M8" s="70"/>
      <c r="N8" s="343" t="s">
        <v>110</v>
      </c>
      <c r="O8" s="343"/>
      <c r="P8" s="343"/>
      <c r="Q8" s="343"/>
      <c r="R8" s="343"/>
      <c r="S8" s="343"/>
      <c r="T8" s="68"/>
      <c r="U8" s="393">
        <f>IF(I9=I8,1,I9-I8)</f>
        <v>1</v>
      </c>
      <c r="V8" s="393"/>
      <c r="W8" s="56"/>
      <c r="X8" s="56"/>
      <c r="Y8" s="56"/>
      <c r="Z8" s="56"/>
      <c r="AA8" s="56"/>
      <c r="AB8" s="29"/>
      <c r="AC8" s="29"/>
      <c r="AD8" s="29"/>
      <c r="AE8" s="56"/>
    </row>
    <row r="9" spans="1:31" x14ac:dyDescent="0.25">
      <c r="A9" s="69"/>
      <c r="B9" s="343" t="s">
        <v>47</v>
      </c>
      <c r="C9" s="343"/>
      <c r="D9" s="343"/>
      <c r="E9" s="343"/>
      <c r="F9" s="343"/>
      <c r="G9" s="56"/>
      <c r="H9" s="56"/>
      <c r="I9" s="478">
        <f>Antrag_JBM!I11</f>
        <v>0</v>
      </c>
      <c r="J9" s="478"/>
      <c r="K9" s="478"/>
      <c r="L9" s="478"/>
      <c r="M9" s="70"/>
      <c r="N9" s="343" t="s">
        <v>111</v>
      </c>
      <c r="O9" s="343"/>
      <c r="P9" s="343"/>
      <c r="Q9" s="343"/>
      <c r="R9" s="343"/>
      <c r="S9" s="343"/>
      <c r="T9" s="68"/>
      <c r="U9" s="394">
        <f>6*U8</f>
        <v>6</v>
      </c>
      <c r="V9" s="394"/>
      <c r="W9" s="56"/>
      <c r="X9" s="56"/>
      <c r="Y9" s="56"/>
      <c r="Z9" s="56"/>
      <c r="AA9" s="56"/>
      <c r="AB9" s="29"/>
      <c r="AC9" s="29"/>
      <c r="AD9" s="29"/>
      <c r="AE9" s="56"/>
    </row>
    <row r="10" spans="1:31" ht="4.5" customHeight="1" x14ac:dyDescent="0.25">
      <c r="A10" s="69"/>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row>
    <row r="11" spans="1:31" ht="4.5" customHeight="1" x14ac:dyDescent="0.25">
      <c r="A11" s="69"/>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row>
    <row r="12" spans="1:31" x14ac:dyDescent="0.25">
      <c r="A12" s="7"/>
      <c r="B12" s="56"/>
      <c r="C12" s="56"/>
      <c r="D12" s="56"/>
      <c r="E12" s="56"/>
      <c r="F12" s="56"/>
      <c r="G12" s="56"/>
      <c r="H12" s="56"/>
      <c r="I12" s="56"/>
      <c r="J12" s="56"/>
      <c r="K12" s="479" t="s">
        <v>52</v>
      </c>
      <c r="L12" s="479"/>
      <c r="M12" s="361" t="s">
        <v>53</v>
      </c>
      <c r="N12" s="361"/>
      <c r="O12" s="40" t="s">
        <v>54</v>
      </c>
      <c r="P12" s="56"/>
      <c r="Q12" s="56"/>
      <c r="R12" s="56"/>
      <c r="S12" s="56"/>
      <c r="T12" s="56"/>
      <c r="U12" s="56"/>
      <c r="V12" s="56"/>
      <c r="W12" s="56"/>
      <c r="X12" s="56"/>
      <c r="Y12" s="56"/>
      <c r="Z12" s="56"/>
      <c r="AA12" s="361" t="s">
        <v>53</v>
      </c>
      <c r="AB12" s="361"/>
      <c r="AC12" s="361" t="s">
        <v>52</v>
      </c>
      <c r="AD12" s="361"/>
      <c r="AE12" s="40" t="s">
        <v>54</v>
      </c>
    </row>
    <row r="13" spans="1:31" x14ac:dyDescent="0.25">
      <c r="A13" s="7"/>
      <c r="B13" s="397" t="s">
        <v>448</v>
      </c>
      <c r="C13" s="397"/>
      <c r="D13" s="397"/>
      <c r="E13" s="397"/>
      <c r="F13" s="397"/>
      <c r="G13" s="397"/>
      <c r="H13" s="397"/>
      <c r="I13" s="397"/>
      <c r="J13" s="397"/>
      <c r="K13" s="464">
        <f>Antrag_JBM!K18</f>
        <v>0</v>
      </c>
      <c r="L13" s="464"/>
      <c r="M13" s="464">
        <f>Antrag_JBM!M18</f>
        <v>0</v>
      </c>
      <c r="N13" s="464"/>
      <c r="O13" s="41">
        <f>Antrag_JBM!O18</f>
        <v>0</v>
      </c>
      <c r="P13" s="56"/>
      <c r="Q13" s="403" t="s">
        <v>328</v>
      </c>
      <c r="R13" s="403"/>
      <c r="S13" s="403"/>
      <c r="T13" s="403"/>
      <c r="U13" s="403"/>
      <c r="V13" s="403"/>
      <c r="W13" s="403"/>
      <c r="X13" s="403"/>
      <c r="Y13" s="403"/>
      <c r="Z13" s="403"/>
      <c r="AA13" s="464">
        <f>Antrag_JBM!AB19</f>
        <v>0</v>
      </c>
      <c r="AB13" s="464"/>
      <c r="AC13" s="464">
        <f>Antrag_JBM!AD19</f>
        <v>0</v>
      </c>
      <c r="AD13" s="464"/>
      <c r="AE13" s="41">
        <f>Antrag_JBM!AF19</f>
        <v>0</v>
      </c>
    </row>
    <row r="14" spans="1:31" x14ac:dyDescent="0.25">
      <c r="A14" s="7"/>
      <c r="B14" s="442" t="s">
        <v>65</v>
      </c>
      <c r="C14" s="443"/>
      <c r="D14" s="443"/>
      <c r="E14" s="443"/>
      <c r="F14" s="443"/>
      <c r="G14" s="443"/>
      <c r="H14" s="443"/>
      <c r="I14" s="443"/>
      <c r="J14" s="444"/>
      <c r="K14" s="349">
        <f>SUM(K13:O13)</f>
        <v>0</v>
      </c>
      <c r="L14" s="350"/>
      <c r="M14" s="350"/>
      <c r="N14" s="350"/>
      <c r="O14" s="351"/>
      <c r="P14" s="56"/>
      <c r="Q14" s="403" t="s">
        <v>66</v>
      </c>
      <c r="R14" s="403"/>
      <c r="S14" s="403"/>
      <c r="T14" s="403"/>
      <c r="U14" s="403"/>
      <c r="V14" s="403"/>
      <c r="W14" s="403"/>
      <c r="X14" s="403"/>
      <c r="Y14" s="403"/>
      <c r="Z14" s="403"/>
      <c r="AA14" s="464">
        <f>Antrag_JBM!AB22+Antrag_JBM!AB23</f>
        <v>0</v>
      </c>
      <c r="AB14" s="464"/>
      <c r="AC14" s="464">
        <f>Antrag_JBM!AD22+Antrag_JBM!AD23</f>
        <v>0</v>
      </c>
      <c r="AD14" s="464"/>
      <c r="AE14" s="41">
        <f>Antrag_JBM!AF22+Antrag_JBM!AF23</f>
        <v>0</v>
      </c>
    </row>
    <row r="15" spans="1:31" ht="4.5" customHeight="1" x14ac:dyDescent="0.25">
      <c r="A15" s="7"/>
      <c r="B15" s="56"/>
      <c r="C15" s="56"/>
      <c r="D15" s="56"/>
      <c r="E15" s="56"/>
      <c r="F15" s="56"/>
      <c r="G15" s="56"/>
      <c r="H15" s="56"/>
      <c r="I15" s="56"/>
      <c r="J15" s="56"/>
      <c r="K15" s="56"/>
      <c r="L15" s="56"/>
      <c r="M15" s="56"/>
      <c r="N15" s="56"/>
      <c r="O15" s="56"/>
      <c r="P15" s="56"/>
      <c r="Q15" s="11"/>
      <c r="R15" s="11"/>
      <c r="S15" s="11"/>
      <c r="T15" s="11"/>
      <c r="U15" s="11"/>
      <c r="V15" s="11"/>
      <c r="W15" s="11"/>
      <c r="X15" s="11"/>
      <c r="Y15" s="11"/>
      <c r="Z15" s="11"/>
      <c r="AA15" s="12"/>
      <c r="AB15" s="12"/>
      <c r="AC15" s="12"/>
      <c r="AD15" s="12"/>
      <c r="AE15" s="8"/>
    </row>
    <row r="16" spans="1:31" x14ac:dyDescent="0.25">
      <c r="A16" s="7"/>
      <c r="B16" s="471" t="s">
        <v>327</v>
      </c>
      <c r="C16" s="471"/>
      <c r="D16" s="471"/>
      <c r="E16" s="471"/>
      <c r="F16" s="471"/>
      <c r="G16" s="471"/>
      <c r="H16" s="471"/>
      <c r="I16" s="471"/>
      <c r="J16" s="471"/>
      <c r="K16" s="361" t="s">
        <v>52</v>
      </c>
      <c r="L16" s="361"/>
      <c r="M16" s="361" t="s">
        <v>53</v>
      </c>
      <c r="N16" s="361"/>
      <c r="O16" s="40" t="s">
        <v>54</v>
      </c>
      <c r="P16" s="56"/>
      <c r="Q16" s="349" t="s">
        <v>68</v>
      </c>
      <c r="R16" s="350"/>
      <c r="S16" s="350"/>
      <c r="T16" s="350"/>
      <c r="U16" s="350"/>
      <c r="V16" s="350"/>
      <c r="W16" s="350"/>
      <c r="X16" s="350"/>
      <c r="Y16" s="350"/>
      <c r="Z16" s="350"/>
      <c r="AA16" s="350"/>
      <c r="AB16" s="350"/>
      <c r="AC16" s="472"/>
      <c r="AD16" s="472"/>
      <c r="AE16" s="473"/>
    </row>
    <row r="17" spans="1:31" x14ac:dyDescent="0.25">
      <c r="A17" s="7"/>
      <c r="B17" s="471"/>
      <c r="C17" s="471"/>
      <c r="D17" s="471"/>
      <c r="E17" s="471"/>
      <c r="F17" s="471"/>
      <c r="G17" s="471"/>
      <c r="H17" s="471"/>
      <c r="I17" s="471"/>
      <c r="J17" s="471"/>
      <c r="K17" s="464">
        <f>Antrag_JBM!K22</f>
        <v>0</v>
      </c>
      <c r="L17" s="464"/>
      <c r="M17" s="464">
        <f>Antrag_JBM!M22</f>
        <v>0</v>
      </c>
      <c r="N17" s="464"/>
      <c r="O17" s="41">
        <f>Antrag_JBM!O22</f>
        <v>0</v>
      </c>
      <c r="P17" s="56"/>
      <c r="Q17" s="428" t="s">
        <v>69</v>
      </c>
      <c r="R17" s="428"/>
      <c r="S17" s="428"/>
      <c r="T17" s="428"/>
      <c r="U17" s="428"/>
      <c r="V17" s="428"/>
      <c r="W17" s="465">
        <f>Antrag_JBM!X26</f>
        <v>0</v>
      </c>
      <c r="X17" s="465"/>
      <c r="Y17" s="466" t="s">
        <v>329</v>
      </c>
      <c r="Z17" s="466"/>
      <c r="AA17" s="466"/>
      <c r="AB17" s="467"/>
      <c r="AC17" s="468">
        <f>Antrag_JBM!AD26</f>
        <v>0</v>
      </c>
      <c r="AD17" s="469"/>
      <c r="AE17" s="470"/>
    </row>
    <row r="18" spans="1:31" ht="15" customHeight="1" x14ac:dyDescent="0.25">
      <c r="A18" s="69"/>
      <c r="B18" s="56"/>
      <c r="C18" s="56"/>
      <c r="D18" s="56"/>
      <c r="E18" s="56"/>
      <c r="F18" s="56"/>
      <c r="G18" s="56"/>
      <c r="H18" s="56"/>
      <c r="I18" s="56"/>
      <c r="J18" s="56"/>
      <c r="K18" s="349">
        <f>SUM(K17:O17)</f>
        <v>0</v>
      </c>
      <c r="L18" s="350"/>
      <c r="M18" s="350"/>
      <c r="N18" s="350"/>
      <c r="O18" s="351"/>
      <c r="P18" s="56"/>
      <c r="Q18" s="432"/>
      <c r="R18" s="432"/>
      <c r="S18" s="432"/>
      <c r="T18" s="432"/>
      <c r="U18" s="432"/>
      <c r="V18" s="432"/>
      <c r="W18" s="432"/>
      <c r="X18" s="432"/>
      <c r="Y18" s="13" t="s">
        <v>70</v>
      </c>
      <c r="Z18" s="13"/>
      <c r="AA18" s="13"/>
      <c r="AB18" s="47"/>
      <c r="AC18" s="468">
        <f>Antrag_JBM!AD27</f>
        <v>0</v>
      </c>
      <c r="AD18" s="469"/>
      <c r="AE18" s="470"/>
    </row>
    <row r="19" spans="1:31" ht="4.5" customHeight="1" x14ac:dyDescent="0.25">
      <c r="A19" s="69"/>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row>
    <row r="20" spans="1:31" ht="4.5" customHeight="1" x14ac:dyDescent="0.25">
      <c r="A20" s="69"/>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row>
    <row r="21" spans="1:31" ht="4.5" customHeight="1" x14ac:dyDescent="0.25">
      <c r="A21" s="69"/>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row>
    <row r="22" spans="1:31" x14ac:dyDescent="0.25">
      <c r="A22" s="69"/>
      <c r="B22" s="397" t="s">
        <v>72</v>
      </c>
      <c r="C22" s="397"/>
      <c r="D22" s="397"/>
      <c r="E22" s="397"/>
      <c r="F22" s="397"/>
      <c r="G22" s="397"/>
      <c r="H22" s="397"/>
      <c r="I22" s="397"/>
      <c r="J22" s="397"/>
      <c r="K22" s="397"/>
      <c r="L22" s="361" t="s">
        <v>73</v>
      </c>
      <c r="M22" s="361"/>
      <c r="N22" s="361"/>
      <c r="O22" s="361"/>
      <c r="P22" s="8"/>
      <c r="Q22" s="397" t="s">
        <v>74</v>
      </c>
      <c r="R22" s="397"/>
      <c r="S22" s="397"/>
      <c r="T22" s="397"/>
      <c r="U22" s="397"/>
      <c r="V22" s="397"/>
      <c r="W22" s="397"/>
      <c r="X22" s="397"/>
      <c r="Y22" s="397"/>
      <c r="Z22" s="397"/>
      <c r="AA22" s="404"/>
      <c r="AB22" s="355" t="s">
        <v>75</v>
      </c>
      <c r="AC22" s="356"/>
      <c r="AD22" s="356"/>
      <c r="AE22" s="357"/>
    </row>
    <row r="23" spans="1:31" x14ac:dyDescent="0.25">
      <c r="A23" s="7"/>
      <c r="B23" s="347" t="s">
        <v>76</v>
      </c>
      <c r="C23" s="347"/>
      <c r="D23" s="347"/>
      <c r="E23" s="347"/>
      <c r="F23" s="347"/>
      <c r="G23" s="347"/>
      <c r="H23" s="347"/>
      <c r="I23" s="347"/>
      <c r="J23" s="347"/>
      <c r="K23" s="347"/>
      <c r="L23" s="459">
        <f>Antrag_JBM!L30</f>
        <v>0</v>
      </c>
      <c r="M23" s="459"/>
      <c r="N23" s="459"/>
      <c r="O23" s="459"/>
      <c r="P23" s="8"/>
      <c r="Q23" s="347" t="s">
        <v>77</v>
      </c>
      <c r="R23" s="347"/>
      <c r="S23" s="347"/>
      <c r="T23" s="347"/>
      <c r="U23" s="347"/>
      <c r="V23" s="347"/>
      <c r="W23" s="347"/>
      <c r="X23" s="347"/>
      <c r="Y23" s="347"/>
      <c r="Z23" s="347"/>
      <c r="AA23" s="358"/>
      <c r="AB23" s="446">
        <f>Antrag_JBM!AC30</f>
        <v>0</v>
      </c>
      <c r="AC23" s="447"/>
      <c r="AD23" s="447"/>
      <c r="AE23" s="448"/>
    </row>
    <row r="24" spans="1:31" x14ac:dyDescent="0.25">
      <c r="A24" s="7"/>
      <c r="B24" s="347" t="s">
        <v>78</v>
      </c>
      <c r="C24" s="347"/>
      <c r="D24" s="347"/>
      <c r="E24" s="347"/>
      <c r="F24" s="347"/>
      <c r="G24" s="347"/>
      <c r="H24" s="347"/>
      <c r="I24" s="347"/>
      <c r="J24" s="347"/>
      <c r="K24" s="347"/>
      <c r="L24" s="463">
        <f>Antrag_JBM!L31</f>
        <v>0</v>
      </c>
      <c r="M24" s="463"/>
      <c r="N24" s="463"/>
      <c r="O24" s="463"/>
      <c r="P24" s="8"/>
      <c r="Q24" s="347" t="s">
        <v>79</v>
      </c>
      <c r="R24" s="347"/>
      <c r="S24" s="347"/>
      <c r="T24" s="347"/>
      <c r="U24" s="347"/>
      <c r="V24" s="347"/>
      <c r="W24" s="347"/>
      <c r="X24" s="347"/>
      <c r="Y24" s="347"/>
      <c r="Z24" s="347"/>
      <c r="AA24" s="358"/>
      <c r="AB24" s="446">
        <f>Antrag_JBM!AC31</f>
        <v>0</v>
      </c>
      <c r="AC24" s="447"/>
      <c r="AD24" s="447"/>
      <c r="AE24" s="448"/>
    </row>
    <row r="25" spans="1:31" x14ac:dyDescent="0.25">
      <c r="A25" s="7"/>
      <c r="B25" s="362" t="s">
        <v>80</v>
      </c>
      <c r="C25" s="362"/>
      <c r="D25" s="362"/>
      <c r="E25" s="362"/>
      <c r="F25" s="362"/>
      <c r="G25" s="362"/>
      <c r="H25" s="362"/>
      <c r="I25" s="461">
        <v>12.15</v>
      </c>
      <c r="J25" s="461"/>
      <c r="K25" s="461"/>
      <c r="L25" s="462">
        <f>L24*I25</f>
        <v>0</v>
      </c>
      <c r="M25" s="462"/>
      <c r="N25" s="462"/>
      <c r="O25" s="462"/>
      <c r="P25" s="8"/>
      <c r="Q25" s="347" t="s">
        <v>81</v>
      </c>
      <c r="R25" s="347"/>
      <c r="S25" s="347"/>
      <c r="T25" s="347"/>
      <c r="U25" s="347"/>
      <c r="V25" s="347"/>
      <c r="W25" s="347"/>
      <c r="X25" s="347"/>
      <c r="Y25" s="347"/>
      <c r="Z25" s="347"/>
      <c r="AA25" s="358"/>
      <c r="AB25" s="446">
        <f>Antrag_JBM!AC32</f>
        <v>0</v>
      </c>
      <c r="AC25" s="447"/>
      <c r="AD25" s="447"/>
      <c r="AE25" s="448"/>
    </row>
    <row r="26" spans="1:31" x14ac:dyDescent="0.25">
      <c r="A26" s="7"/>
      <c r="B26" s="347" t="s">
        <v>82</v>
      </c>
      <c r="C26" s="347"/>
      <c r="D26" s="347"/>
      <c r="E26" s="347"/>
      <c r="F26" s="347"/>
      <c r="G26" s="347"/>
      <c r="H26" s="347"/>
      <c r="I26" s="347"/>
      <c r="J26" s="347"/>
      <c r="K26" s="347"/>
      <c r="L26" s="458">
        <f>Antrag_JBM!L33</f>
        <v>0</v>
      </c>
      <c r="M26" s="458"/>
      <c r="N26" s="458"/>
      <c r="O26" s="458"/>
      <c r="P26" s="8"/>
      <c r="Q26" s="347" t="s">
        <v>83</v>
      </c>
      <c r="R26" s="347"/>
      <c r="S26" s="347"/>
      <c r="T26" s="347"/>
      <c r="U26" s="347"/>
      <c r="V26" s="347"/>
      <c r="W26" s="347"/>
      <c r="X26" s="347"/>
      <c r="Y26" s="347"/>
      <c r="Z26" s="347"/>
      <c r="AA26" s="347"/>
      <c r="AB26" s="446">
        <f>Antrag_JBM!AC33</f>
        <v>0</v>
      </c>
      <c r="AC26" s="447"/>
      <c r="AD26" s="447"/>
      <c r="AE26" s="448"/>
    </row>
    <row r="27" spans="1:31" x14ac:dyDescent="0.25">
      <c r="A27" s="7"/>
      <c r="B27" s="397" t="s">
        <v>84</v>
      </c>
      <c r="C27" s="397"/>
      <c r="D27" s="397"/>
      <c r="E27" s="397"/>
      <c r="F27" s="397"/>
      <c r="G27" s="397"/>
      <c r="H27" s="397"/>
      <c r="I27" s="397"/>
      <c r="J27" s="397"/>
      <c r="K27" s="397"/>
      <c r="L27" s="397"/>
      <c r="M27" s="397"/>
      <c r="N27" s="397"/>
      <c r="O27" s="397"/>
      <c r="P27" s="12"/>
      <c r="Q27" s="347" t="s">
        <v>138</v>
      </c>
      <c r="R27" s="347"/>
      <c r="S27" s="347"/>
      <c r="T27" s="347"/>
      <c r="U27" s="347"/>
      <c r="V27" s="347"/>
      <c r="W27" s="347"/>
      <c r="X27" s="347"/>
      <c r="Y27" s="347"/>
      <c r="Z27" s="347"/>
      <c r="AA27" s="358"/>
      <c r="AB27" s="352">
        <f>Antrag_JBM!AC34</f>
        <v>0</v>
      </c>
      <c r="AC27" s="353"/>
      <c r="AD27" s="353"/>
      <c r="AE27" s="354"/>
    </row>
    <row r="28" spans="1:31" x14ac:dyDescent="0.25">
      <c r="A28" s="7"/>
      <c r="B28" s="460" t="s">
        <v>85</v>
      </c>
      <c r="C28" s="460"/>
      <c r="D28" s="460"/>
      <c r="E28" s="460"/>
      <c r="F28" s="460"/>
      <c r="G28" s="460"/>
      <c r="H28" s="460"/>
      <c r="I28" s="460"/>
      <c r="J28" s="460"/>
      <c r="K28" s="460"/>
      <c r="L28" s="361" t="s">
        <v>86</v>
      </c>
      <c r="M28" s="361"/>
      <c r="N28" s="361"/>
      <c r="O28" s="361"/>
      <c r="P28" s="8"/>
      <c r="Q28" s="347" t="s">
        <v>87</v>
      </c>
      <c r="R28" s="347"/>
      <c r="S28" s="347"/>
      <c r="T28" s="347"/>
      <c r="U28" s="347"/>
      <c r="V28" s="347"/>
      <c r="W28" s="347"/>
      <c r="X28" s="347"/>
      <c r="Y28" s="347"/>
      <c r="Z28" s="347"/>
      <c r="AA28" s="358"/>
      <c r="AB28" s="446">
        <f>Antrag_JBM!AC35</f>
        <v>0</v>
      </c>
      <c r="AC28" s="447"/>
      <c r="AD28" s="447"/>
      <c r="AE28" s="448"/>
    </row>
    <row r="29" spans="1:31" x14ac:dyDescent="0.25">
      <c r="A29" s="7"/>
      <c r="B29" s="457">
        <f>Antrag_JBM!B36</f>
        <v>0</v>
      </c>
      <c r="C29" s="457"/>
      <c r="D29" s="457"/>
      <c r="E29" s="457"/>
      <c r="F29" s="457"/>
      <c r="G29" s="457"/>
      <c r="H29" s="457"/>
      <c r="I29" s="457"/>
      <c r="J29" s="457"/>
      <c r="K29" s="457"/>
      <c r="L29" s="459">
        <f>Antrag_JBM!L36</f>
        <v>0</v>
      </c>
      <c r="M29" s="459"/>
      <c r="N29" s="459"/>
      <c r="O29" s="459"/>
      <c r="P29" s="8"/>
      <c r="Q29" s="347" t="s">
        <v>88</v>
      </c>
      <c r="R29" s="347"/>
      <c r="S29" s="347"/>
      <c r="T29" s="347"/>
      <c r="U29" s="347"/>
      <c r="V29" s="347"/>
      <c r="W29" s="347"/>
      <c r="X29" s="347"/>
      <c r="Y29" s="347"/>
      <c r="Z29" s="347"/>
      <c r="AA29" s="358"/>
      <c r="AB29" s="446">
        <f>Antrag_JBM!AC36</f>
        <v>0</v>
      </c>
      <c r="AC29" s="447"/>
      <c r="AD29" s="447"/>
      <c r="AE29" s="448"/>
    </row>
    <row r="30" spans="1:31" x14ac:dyDescent="0.25">
      <c r="A30" s="7"/>
      <c r="B30" s="457">
        <f>Antrag_JBM!B37</f>
        <v>0</v>
      </c>
      <c r="C30" s="457"/>
      <c r="D30" s="457"/>
      <c r="E30" s="457"/>
      <c r="F30" s="457"/>
      <c r="G30" s="457"/>
      <c r="H30" s="457"/>
      <c r="I30" s="457"/>
      <c r="J30" s="457"/>
      <c r="K30" s="457"/>
      <c r="L30" s="459">
        <f>Antrag_JBM!L37</f>
        <v>0</v>
      </c>
      <c r="M30" s="459"/>
      <c r="N30" s="459"/>
      <c r="O30" s="459"/>
      <c r="P30" s="8"/>
      <c r="Q30" s="347" t="s">
        <v>89</v>
      </c>
      <c r="R30" s="347"/>
      <c r="S30" s="347"/>
      <c r="T30" s="347"/>
      <c r="U30" s="347"/>
      <c r="V30" s="347"/>
      <c r="W30" s="347"/>
      <c r="X30" s="347"/>
      <c r="Y30" s="347"/>
      <c r="Z30" s="347"/>
      <c r="AA30" s="358"/>
      <c r="AB30" s="446">
        <f>Antrag_JBM!AC37</f>
        <v>0</v>
      </c>
      <c r="AC30" s="447"/>
      <c r="AD30" s="447"/>
      <c r="AE30" s="448"/>
    </row>
    <row r="31" spans="1:31" x14ac:dyDescent="0.25">
      <c r="A31" s="7"/>
      <c r="B31" s="457">
        <f>Antrag_JBM!B38</f>
        <v>0</v>
      </c>
      <c r="C31" s="457"/>
      <c r="D31" s="457"/>
      <c r="E31" s="457"/>
      <c r="F31" s="457"/>
      <c r="G31" s="457"/>
      <c r="H31" s="457"/>
      <c r="I31" s="457"/>
      <c r="J31" s="457"/>
      <c r="K31" s="457"/>
      <c r="L31" s="459">
        <f>Antrag_JBM!L38</f>
        <v>0</v>
      </c>
      <c r="M31" s="459"/>
      <c r="N31" s="459"/>
      <c r="O31" s="459"/>
      <c r="P31" s="8"/>
      <c r="Q31" s="345" t="s">
        <v>90</v>
      </c>
      <c r="R31" s="345"/>
      <c r="S31" s="345"/>
      <c r="T31" s="345"/>
      <c r="U31" s="345"/>
      <c r="V31" s="345"/>
      <c r="W31" s="345"/>
      <c r="X31" s="345"/>
      <c r="Y31" s="345"/>
      <c r="Z31" s="345"/>
      <c r="AA31" s="345"/>
      <c r="AB31" s="419">
        <f>SUM(AB23:AD30)</f>
        <v>0</v>
      </c>
      <c r="AC31" s="420"/>
      <c r="AD31" s="420"/>
      <c r="AE31" s="421"/>
    </row>
    <row r="32" spans="1:31" x14ac:dyDescent="0.25">
      <c r="A32" s="69"/>
      <c r="B32" s="414" t="s">
        <v>91</v>
      </c>
      <c r="C32" s="414"/>
      <c r="D32" s="414"/>
      <c r="E32" s="414"/>
      <c r="F32" s="414"/>
      <c r="G32" s="414"/>
      <c r="H32" s="414"/>
      <c r="I32" s="414"/>
      <c r="J32" s="414"/>
      <c r="K32" s="414"/>
      <c r="L32" s="458"/>
      <c r="M32" s="458"/>
      <c r="N32" s="458"/>
      <c r="O32" s="458"/>
      <c r="P32" s="8"/>
      <c r="Q32" s="414" t="s">
        <v>92</v>
      </c>
      <c r="R32" s="414"/>
      <c r="S32" s="414"/>
      <c r="T32" s="414"/>
      <c r="U32" s="414"/>
      <c r="V32" s="414"/>
      <c r="W32" s="414"/>
      <c r="X32" s="414"/>
      <c r="Y32" s="414"/>
      <c r="Z32" s="414"/>
      <c r="AA32" s="414"/>
      <c r="AB32" s="352">
        <f>L25</f>
        <v>0</v>
      </c>
      <c r="AC32" s="353"/>
      <c r="AD32" s="353"/>
      <c r="AE32" s="354"/>
    </row>
    <row r="33" spans="1:41" x14ac:dyDescent="0.25">
      <c r="A33" s="69"/>
      <c r="B33" s="8"/>
      <c r="C33" s="8"/>
      <c r="D33" s="8"/>
      <c r="E33" s="8"/>
      <c r="F33" s="8"/>
      <c r="G33" s="8"/>
      <c r="H33" s="8"/>
      <c r="I33" s="8"/>
      <c r="J33" s="8"/>
      <c r="K33" s="8"/>
      <c r="L33" s="8"/>
      <c r="M33" s="8"/>
      <c r="N33" s="8"/>
      <c r="O33" s="8"/>
      <c r="P33" s="8"/>
      <c r="Q33" s="414" t="s">
        <v>93</v>
      </c>
      <c r="R33" s="414"/>
      <c r="S33" s="414"/>
      <c r="T33" s="414"/>
      <c r="U33" s="414"/>
      <c r="V33" s="414"/>
      <c r="W33" s="414"/>
      <c r="X33" s="414"/>
      <c r="Y33" s="414"/>
      <c r="Z33" s="414"/>
      <c r="AA33" s="414"/>
      <c r="AB33" s="352">
        <f>L26</f>
        <v>0</v>
      </c>
      <c r="AC33" s="353"/>
      <c r="AD33" s="353"/>
      <c r="AE33" s="354"/>
    </row>
    <row r="34" spans="1:41" x14ac:dyDescent="0.25">
      <c r="A34" s="69"/>
      <c r="B34" s="345" t="s">
        <v>90</v>
      </c>
      <c r="C34" s="345"/>
      <c r="D34" s="345"/>
      <c r="E34" s="345"/>
      <c r="F34" s="345"/>
      <c r="G34" s="345"/>
      <c r="H34" s="345"/>
      <c r="I34" s="345"/>
      <c r="J34" s="345"/>
      <c r="K34" s="345"/>
      <c r="L34" s="419">
        <f>L23+L25+L26+L29+L30+L31+L32</f>
        <v>0</v>
      </c>
      <c r="M34" s="420"/>
      <c r="N34" s="420"/>
      <c r="O34" s="421"/>
      <c r="P34" s="56"/>
      <c r="Q34" s="56"/>
      <c r="R34" s="56"/>
      <c r="S34" s="56"/>
      <c r="T34" s="56"/>
      <c r="U34" s="56"/>
      <c r="V34" s="56"/>
      <c r="W34" s="56"/>
      <c r="X34" s="56"/>
      <c r="Y34" s="56"/>
      <c r="Z34" s="56"/>
      <c r="AA34" s="56"/>
      <c r="AB34" s="445"/>
      <c r="AC34" s="445"/>
      <c r="AD34" s="445"/>
      <c r="AE34" s="445"/>
    </row>
    <row r="35" spans="1:41" x14ac:dyDescent="0.25">
      <c r="A35" s="7"/>
      <c r="B35" s="8"/>
      <c r="C35" s="8"/>
      <c r="D35" s="8"/>
      <c r="E35" s="8"/>
      <c r="F35" s="8"/>
      <c r="G35" s="8"/>
      <c r="H35" s="56"/>
      <c r="I35" s="56"/>
      <c r="J35" s="56"/>
      <c r="K35" s="56"/>
      <c r="L35" s="56"/>
      <c r="M35" s="56"/>
      <c r="N35" s="56"/>
      <c r="O35" s="56"/>
      <c r="P35" s="8"/>
      <c r="Q35" s="345" t="s">
        <v>90</v>
      </c>
      <c r="R35" s="345"/>
      <c r="S35" s="345"/>
      <c r="T35" s="345"/>
      <c r="U35" s="345"/>
      <c r="V35" s="345"/>
      <c r="W35" s="345"/>
      <c r="X35" s="345"/>
      <c r="Y35" s="345"/>
      <c r="Z35" s="345"/>
      <c r="AA35" s="345"/>
      <c r="AB35" s="419">
        <f>SUM(AB31:AD33)</f>
        <v>0</v>
      </c>
      <c r="AC35" s="420"/>
      <c r="AD35" s="420"/>
      <c r="AE35" s="421"/>
    </row>
    <row r="36" spans="1:41" x14ac:dyDescent="0.25">
      <c r="A36" s="7"/>
      <c r="B36" s="8"/>
      <c r="C36" s="8"/>
      <c r="D36" s="8"/>
      <c r="E36" s="8"/>
      <c r="F36" s="8"/>
      <c r="G36" s="8"/>
      <c r="H36" s="56"/>
      <c r="I36" s="56"/>
      <c r="J36" s="56"/>
      <c r="K36" s="56"/>
      <c r="L36" s="56"/>
      <c r="M36" s="56"/>
      <c r="N36" s="56"/>
      <c r="O36" s="56"/>
      <c r="P36" s="8"/>
      <c r="Q36" s="424" t="s">
        <v>94</v>
      </c>
      <c r="R36" s="424"/>
      <c r="S36" s="424"/>
      <c r="T36" s="424"/>
      <c r="U36" s="424"/>
      <c r="V36" s="424"/>
      <c r="W36" s="424"/>
      <c r="X36" s="424"/>
      <c r="Y36" s="424"/>
      <c r="Z36" s="424"/>
      <c r="AA36" s="424"/>
      <c r="AB36" s="419">
        <f>AB35-L34</f>
        <v>0</v>
      </c>
      <c r="AC36" s="420"/>
      <c r="AD36" s="420"/>
      <c r="AE36" s="421"/>
    </row>
    <row r="37" spans="1:41" ht="4.5" customHeight="1" x14ac:dyDescent="0.25">
      <c r="A37" s="129"/>
      <c r="B37" s="8"/>
      <c r="C37" s="8"/>
      <c r="D37" s="8"/>
      <c r="E37" s="8"/>
      <c r="F37" s="8"/>
      <c r="G37" s="8"/>
      <c r="H37" s="8"/>
      <c r="I37" s="8"/>
      <c r="J37" s="8"/>
      <c r="K37" s="8"/>
      <c r="L37" s="8"/>
      <c r="M37" s="8"/>
      <c r="N37" s="8"/>
      <c r="O37" s="8"/>
      <c r="P37" s="131"/>
      <c r="Q37" s="8"/>
      <c r="R37" s="8"/>
      <c r="S37" s="8"/>
      <c r="T37" s="8"/>
      <c r="U37" s="8"/>
      <c r="V37" s="8"/>
      <c r="W37" s="8"/>
      <c r="X37" s="8"/>
      <c r="Y37" s="8"/>
      <c r="Z37" s="8"/>
      <c r="AA37" s="8"/>
      <c r="AB37" s="8"/>
      <c r="AC37" s="8"/>
      <c r="AD37" s="8"/>
      <c r="AE37" s="8"/>
    </row>
    <row r="38" spans="1:41" ht="4.5" customHeight="1" x14ac:dyDescent="0.25">
      <c r="A38" s="7"/>
      <c r="B38" s="8"/>
      <c r="C38" s="8"/>
      <c r="D38" s="8"/>
      <c r="E38" s="8"/>
      <c r="F38" s="8"/>
      <c r="G38" s="8"/>
      <c r="H38" s="8"/>
      <c r="I38" s="8"/>
      <c r="J38" s="8"/>
      <c r="K38" s="8"/>
      <c r="L38" s="8"/>
      <c r="M38" s="8"/>
      <c r="N38" s="8"/>
      <c r="O38" s="8"/>
      <c r="P38" s="12"/>
      <c r="Q38" s="8"/>
      <c r="R38" s="8"/>
      <c r="S38" s="8"/>
      <c r="T38" s="8"/>
      <c r="U38" s="8"/>
      <c r="V38" s="8"/>
      <c r="W38" s="8"/>
      <c r="X38" s="8"/>
      <c r="Y38" s="8"/>
      <c r="Z38" s="8"/>
      <c r="AA38" s="8"/>
      <c r="AB38" s="8"/>
      <c r="AC38" s="8"/>
      <c r="AD38" s="8"/>
      <c r="AE38" s="8"/>
    </row>
    <row r="39" spans="1:41" x14ac:dyDescent="0.25">
      <c r="A39" s="7"/>
      <c r="B39" s="385" t="s">
        <v>97</v>
      </c>
      <c r="C39" s="385"/>
      <c r="D39" s="385"/>
      <c r="E39" s="385"/>
      <c r="F39" s="385"/>
      <c r="G39" s="385"/>
      <c r="H39" s="385"/>
      <c r="I39" s="385"/>
      <c r="J39" s="385"/>
      <c r="K39" s="385"/>
      <c r="L39" s="385"/>
      <c r="M39" s="385"/>
      <c r="N39" s="385"/>
      <c r="O39" s="385"/>
      <c r="P39" s="385"/>
      <c r="Q39" s="385"/>
      <c r="R39" s="385"/>
      <c r="S39" s="385"/>
      <c r="T39" s="385"/>
      <c r="U39" s="12"/>
      <c r="V39" s="12"/>
      <c r="W39" s="12"/>
      <c r="X39" s="12"/>
      <c r="Y39" s="12"/>
      <c r="Z39" s="12"/>
      <c r="AA39" s="12"/>
      <c r="AB39" s="12"/>
      <c r="AC39" s="12"/>
      <c r="AD39" s="8"/>
      <c r="AE39" s="8"/>
    </row>
    <row r="40" spans="1:41" x14ac:dyDescent="0.25">
      <c r="A40" s="7"/>
      <c r="B40" s="387" t="s">
        <v>330</v>
      </c>
      <c r="C40" s="387"/>
      <c r="D40" s="387"/>
      <c r="E40" s="387"/>
      <c r="F40" s="440">
        <f>Antrag_JBM!F46</f>
        <v>0</v>
      </c>
      <c r="G40" s="440"/>
      <c r="H40" s="440"/>
      <c r="I40" s="440"/>
      <c r="J40" s="440"/>
      <c r="K40" s="440"/>
      <c r="L40" s="440"/>
      <c r="M40" s="440"/>
      <c r="N40" s="440"/>
      <c r="O40" s="440"/>
      <c r="P40" s="440"/>
      <c r="Q40" s="385" t="s">
        <v>98</v>
      </c>
      <c r="R40" s="385"/>
      <c r="S40" s="385"/>
      <c r="T40" s="385"/>
      <c r="U40" s="440">
        <f>Antrag_JBM!U46</f>
        <v>0</v>
      </c>
      <c r="V40" s="440"/>
      <c r="W40" s="440"/>
      <c r="X40" s="440"/>
      <c r="Y40" s="440"/>
      <c r="Z40" s="440"/>
      <c r="AA40" s="440"/>
      <c r="AB40" s="440"/>
      <c r="AC40" s="440"/>
      <c r="AD40" s="440"/>
      <c r="AE40" s="440"/>
    </row>
    <row r="41" spans="1:41" x14ac:dyDescent="0.25">
      <c r="A41" s="7"/>
      <c r="B41" s="385" t="s">
        <v>99</v>
      </c>
      <c r="C41" s="385"/>
      <c r="D41" s="385"/>
      <c r="E41" s="385"/>
      <c r="F41" s="441">
        <f>Antrag_JBM!F47</f>
        <v>0</v>
      </c>
      <c r="G41" s="441"/>
      <c r="H41" s="441"/>
      <c r="I41" s="441"/>
      <c r="J41" s="441"/>
      <c r="K41" s="441"/>
      <c r="L41" s="441"/>
      <c r="M41" s="441"/>
      <c r="N41" s="441"/>
      <c r="O41" s="441"/>
      <c r="P41" s="441"/>
      <c r="Q41" s="385" t="s">
        <v>444</v>
      </c>
      <c r="R41" s="385"/>
      <c r="S41" s="385"/>
      <c r="T41" s="385"/>
      <c r="U41" s="441">
        <f>Antrag_JBM!U47</f>
        <v>0</v>
      </c>
      <c r="V41" s="441"/>
      <c r="W41" s="441"/>
      <c r="X41" s="441"/>
      <c r="Y41" s="441"/>
      <c r="Z41" s="441"/>
      <c r="AA41" s="441"/>
      <c r="AB41" s="441"/>
      <c r="AC41" s="441"/>
      <c r="AD41" s="441"/>
      <c r="AE41" s="441"/>
    </row>
    <row r="42" spans="1:41" ht="8.25" customHeight="1" x14ac:dyDescent="0.25">
      <c r="A42" s="129"/>
      <c r="B42" s="8"/>
      <c r="C42" s="8"/>
      <c r="D42" s="8"/>
      <c r="E42" s="8"/>
      <c r="F42" s="8"/>
      <c r="G42" s="8"/>
      <c r="H42" s="8"/>
      <c r="I42" s="8"/>
      <c r="J42" s="8"/>
      <c r="K42" s="8"/>
      <c r="L42" s="8"/>
      <c r="M42" s="8"/>
      <c r="N42" s="8"/>
      <c r="O42" s="8"/>
      <c r="P42" s="160"/>
      <c r="Q42" s="8"/>
      <c r="R42" s="8"/>
      <c r="S42" s="8"/>
      <c r="T42" s="8"/>
      <c r="U42" s="8"/>
      <c r="V42" s="8"/>
      <c r="W42" s="8"/>
      <c r="X42" s="8"/>
      <c r="Y42" s="8"/>
      <c r="Z42" s="8"/>
      <c r="AA42" s="8"/>
      <c r="AB42" s="8"/>
      <c r="AC42" s="8"/>
      <c r="AD42" s="8"/>
      <c r="AE42" s="8"/>
    </row>
    <row r="43" spans="1:41" ht="8.25" customHeight="1" x14ac:dyDescent="0.25">
      <c r="A43" s="7"/>
      <c r="B43" s="8"/>
      <c r="C43" s="8"/>
      <c r="D43" s="8"/>
      <c r="E43" s="8"/>
      <c r="F43" s="8"/>
      <c r="G43" s="8"/>
      <c r="H43" s="8"/>
      <c r="I43" s="8"/>
      <c r="J43" s="8"/>
      <c r="K43" s="8"/>
      <c r="L43" s="8"/>
      <c r="M43" s="8"/>
      <c r="N43" s="8"/>
      <c r="O43" s="8"/>
      <c r="P43" s="68"/>
      <c r="Q43" s="8"/>
      <c r="R43" s="8"/>
      <c r="S43" s="8"/>
      <c r="T43" s="8"/>
      <c r="U43" s="8"/>
      <c r="V43" s="8"/>
      <c r="W43" s="8"/>
      <c r="X43" s="8"/>
      <c r="Y43" s="8"/>
      <c r="Z43" s="8"/>
      <c r="AA43" s="8"/>
      <c r="AB43" s="8"/>
      <c r="AC43" s="8"/>
      <c r="AD43" s="8"/>
      <c r="AE43" s="8"/>
    </row>
    <row r="44" spans="1:41" x14ac:dyDescent="0.25">
      <c r="A44" s="452" t="s">
        <v>112</v>
      </c>
      <c r="B44" s="452"/>
      <c r="C44" s="452"/>
      <c r="D44" s="452"/>
      <c r="E44" s="452"/>
      <c r="F44" s="452"/>
      <c r="G44" s="452"/>
      <c r="H44" s="452"/>
      <c r="I44" s="452"/>
      <c r="J44" s="452"/>
      <c r="K44" s="452"/>
      <c r="L44" s="452"/>
      <c r="M44" s="452"/>
      <c r="N44" s="452"/>
      <c r="O44" s="452"/>
      <c r="P44" s="452"/>
      <c r="Q44" s="452"/>
      <c r="R44" s="452"/>
      <c r="S44" s="452"/>
      <c r="T44" s="452"/>
      <c r="U44" s="452"/>
      <c r="V44" s="452"/>
      <c r="W44" s="452"/>
      <c r="X44" s="452"/>
      <c r="Y44" s="452"/>
      <c r="Z44" s="452"/>
      <c r="AA44" s="452"/>
      <c r="AB44" s="452"/>
      <c r="AC44" s="452"/>
      <c r="AD44" s="452"/>
      <c r="AE44" s="452"/>
    </row>
    <row r="45" spans="1:41" x14ac:dyDescent="0.25">
      <c r="A45" s="69"/>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row>
    <row r="46" spans="1:41" ht="30" customHeight="1" x14ac:dyDescent="0.25">
      <c r="A46" s="69"/>
      <c r="B46" s="449" t="s">
        <v>113</v>
      </c>
      <c r="C46" s="449"/>
      <c r="D46" s="449"/>
      <c r="E46" s="449"/>
      <c r="F46" s="449"/>
      <c r="G46" s="449"/>
      <c r="H46" s="449"/>
      <c r="I46" s="449"/>
      <c r="J46" s="450"/>
      <c r="K46" s="450"/>
      <c r="L46" s="450"/>
      <c r="M46" s="450"/>
      <c r="N46" s="450"/>
      <c r="O46" s="450"/>
      <c r="P46" s="450"/>
      <c r="Q46" s="450"/>
      <c r="R46" s="450"/>
      <c r="S46" s="56"/>
      <c r="T46" s="453" t="s">
        <v>114</v>
      </c>
      <c r="U46" s="453"/>
      <c r="V46" s="453"/>
      <c r="W46" s="453"/>
      <c r="X46" s="453"/>
      <c r="Y46" s="453"/>
      <c r="Z46" s="453"/>
      <c r="AA46" s="453"/>
      <c r="AB46" s="453"/>
      <c r="AC46" s="453"/>
      <c r="AD46" s="453"/>
      <c r="AE46" s="30"/>
      <c r="AF46" s="6"/>
      <c r="AG46" s="6"/>
      <c r="AH46" s="6"/>
      <c r="AI46" s="6"/>
      <c r="AJ46" s="6"/>
      <c r="AK46" s="6"/>
      <c r="AL46" s="6"/>
      <c r="AM46" s="6"/>
      <c r="AN46" s="6"/>
      <c r="AO46" s="6"/>
    </row>
    <row r="47" spans="1:41" ht="30" customHeight="1" x14ac:dyDescent="0.25">
      <c r="A47" s="69"/>
      <c r="B47" s="449" t="s">
        <v>94</v>
      </c>
      <c r="C47" s="449"/>
      <c r="D47" s="449"/>
      <c r="E47" s="449"/>
      <c r="F47" s="449"/>
      <c r="G47" s="449"/>
      <c r="H47" s="449"/>
      <c r="I47" s="449"/>
      <c r="J47" s="454"/>
      <c r="K47" s="455"/>
      <c r="L47" s="455"/>
      <c r="M47" s="455"/>
      <c r="N47" s="455"/>
      <c r="O47" s="455"/>
      <c r="P47" s="455"/>
      <c r="Q47" s="455"/>
      <c r="R47" s="456"/>
      <c r="S47" s="56"/>
      <c r="T47" s="432"/>
      <c r="U47" s="432"/>
      <c r="V47" s="432"/>
      <c r="W47" s="432"/>
      <c r="X47" s="432"/>
      <c r="Y47" s="432"/>
      <c r="Z47" s="432"/>
      <c r="AA47" s="432"/>
      <c r="AB47" s="432"/>
      <c r="AC47" s="432"/>
      <c r="AD47" s="432"/>
      <c r="AE47" s="56"/>
    </row>
    <row r="48" spans="1:41" ht="30" customHeight="1" x14ac:dyDescent="0.25">
      <c r="A48" s="69"/>
      <c r="B48" s="449" t="s">
        <v>115</v>
      </c>
      <c r="C48" s="449"/>
      <c r="D48" s="449"/>
      <c r="E48" s="449"/>
      <c r="F48" s="449"/>
      <c r="G48" s="449"/>
      <c r="H48" s="449"/>
      <c r="I48" s="449"/>
      <c r="J48" s="450"/>
      <c r="K48" s="450"/>
      <c r="L48" s="450"/>
      <c r="M48" s="450"/>
      <c r="N48" s="450"/>
      <c r="O48" s="450"/>
      <c r="P48" s="450"/>
      <c r="Q48" s="450"/>
      <c r="R48" s="450"/>
      <c r="S48" s="56"/>
      <c r="T48" s="56"/>
      <c r="U48" s="56"/>
      <c r="V48" s="56"/>
      <c r="W48" s="56"/>
      <c r="X48" s="451" t="s">
        <v>116</v>
      </c>
      <c r="Y48" s="451"/>
      <c r="Z48" s="451"/>
      <c r="AA48" s="451"/>
      <c r="AB48" s="451"/>
      <c r="AC48" s="451"/>
      <c r="AD48" s="451"/>
      <c r="AE48" s="56"/>
    </row>
    <row r="49" spans="1:37" ht="30" customHeight="1" x14ac:dyDescent="0.25">
      <c r="A49" s="69"/>
      <c r="B49" s="256"/>
      <c r="C49" s="256"/>
      <c r="D49" s="256"/>
      <c r="E49" s="256"/>
      <c r="F49" s="256"/>
      <c r="G49" s="256"/>
      <c r="H49" s="256"/>
      <c r="I49" s="256"/>
      <c r="J49" s="257"/>
      <c r="K49" s="257"/>
      <c r="L49" s="257"/>
      <c r="M49" s="257"/>
      <c r="N49" s="257"/>
      <c r="O49" s="257"/>
      <c r="P49" s="257"/>
      <c r="Q49" s="257"/>
      <c r="R49" s="257"/>
      <c r="S49" s="56"/>
      <c r="T49" s="56"/>
      <c r="U49" s="56"/>
      <c r="V49" s="56"/>
      <c r="W49" s="56"/>
      <c r="X49" s="132"/>
      <c r="Y49" s="132"/>
      <c r="Z49" s="132"/>
      <c r="AA49" s="132"/>
      <c r="AB49" s="132"/>
      <c r="AC49" s="132"/>
      <c r="AD49" s="132"/>
      <c r="AE49" s="56"/>
    </row>
    <row r="50" spans="1:37" x14ac:dyDescent="0.25">
      <c r="A50" s="69"/>
      <c r="B50" s="56"/>
      <c r="C50" s="56"/>
      <c r="D50" s="56"/>
      <c r="E50" s="56"/>
      <c r="F50" s="56"/>
      <c r="G50" s="56"/>
      <c r="H50" s="56"/>
      <c r="I50" s="56"/>
      <c r="J50" s="56"/>
      <c r="K50" s="56"/>
      <c r="L50" s="56"/>
      <c r="M50" s="56"/>
      <c r="N50" s="56"/>
      <c r="O50" s="56"/>
      <c r="P50" s="56"/>
      <c r="Q50" s="56"/>
      <c r="R50" s="56"/>
      <c r="S50" s="385" t="s">
        <v>117</v>
      </c>
      <c r="T50" s="385"/>
      <c r="U50" s="385"/>
      <c r="V50" s="8"/>
      <c r="W50" s="385" t="s">
        <v>118</v>
      </c>
      <c r="X50" s="385"/>
      <c r="Y50" s="385"/>
      <c r="Z50" s="385"/>
      <c r="AA50" s="385"/>
      <c r="AB50" s="385"/>
      <c r="AC50" s="385"/>
      <c r="AD50" s="56"/>
      <c r="AE50" s="56"/>
      <c r="AJ50" s="5"/>
      <c r="AK50" s="5"/>
    </row>
    <row r="51" spans="1:37" x14ac:dyDescent="0.25">
      <c r="A51" s="69"/>
      <c r="B51" s="215" t="s">
        <v>331</v>
      </c>
      <c r="C51" s="215"/>
      <c r="D51" s="215"/>
      <c r="E51" s="215"/>
      <c r="F51" s="215"/>
      <c r="G51" s="215"/>
      <c r="H51" s="215"/>
      <c r="I51" s="215"/>
      <c r="J51" s="215"/>
      <c r="K51" s="56"/>
      <c r="L51" s="56"/>
      <c r="M51" s="56"/>
      <c r="N51" s="56"/>
      <c r="O51" s="56"/>
      <c r="P51" s="56"/>
      <c r="Q51" s="56"/>
      <c r="R51" s="56"/>
      <c r="S51" s="56"/>
      <c r="T51" s="56"/>
      <c r="U51" s="56"/>
      <c r="V51" s="56"/>
      <c r="W51" s="56"/>
      <c r="X51" s="56"/>
      <c r="Y51" s="56"/>
      <c r="Z51" s="56"/>
      <c r="AA51" s="56"/>
      <c r="AB51" s="56"/>
      <c r="AC51" s="56"/>
      <c r="AD51" s="56"/>
      <c r="AE51" s="56"/>
      <c r="AJ51" s="5"/>
      <c r="AK51" s="5"/>
    </row>
    <row r="52" spans="1:37" x14ac:dyDescent="0.25">
      <c r="A52" s="69"/>
      <c r="B52" s="75"/>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7"/>
      <c r="AE52" s="56"/>
      <c r="AJ52" s="5"/>
      <c r="AK52" s="5"/>
    </row>
    <row r="53" spans="1:37" x14ac:dyDescent="0.25">
      <c r="A53" s="69"/>
      <c r="B53" s="78"/>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79"/>
      <c r="AE53" s="56"/>
      <c r="AJ53" s="5"/>
      <c r="AK53" s="5"/>
    </row>
    <row r="54" spans="1:37" x14ac:dyDescent="0.25">
      <c r="A54" s="69"/>
      <c r="B54" s="78"/>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79"/>
      <c r="AE54" s="56"/>
      <c r="AJ54" s="5"/>
      <c r="AK54" s="5"/>
    </row>
    <row r="55" spans="1:37" x14ac:dyDescent="0.25">
      <c r="A55" s="69"/>
      <c r="B55" s="78"/>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79"/>
      <c r="AE55" s="56"/>
      <c r="AJ55" s="5"/>
      <c r="AK55" s="5"/>
    </row>
    <row r="56" spans="1:37" x14ac:dyDescent="0.25">
      <c r="A56" s="69"/>
      <c r="B56" s="78"/>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79"/>
      <c r="AE56" s="56"/>
      <c r="AJ56" s="5"/>
      <c r="AK56" s="5"/>
    </row>
    <row r="57" spans="1:37" x14ac:dyDescent="0.25">
      <c r="A57" s="69"/>
      <c r="B57" s="80"/>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2"/>
      <c r="AE57" s="56"/>
    </row>
    <row r="58" spans="1:37" x14ac:dyDescent="0.25">
      <c r="A58" s="7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row>
    <row r="59" spans="1:37" x14ac:dyDescent="0.25">
      <c r="A59" s="7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row>
    <row r="60" spans="1:37" x14ac:dyDescent="0.25">
      <c r="A60" s="7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row>
    <row r="61" spans="1:37" x14ac:dyDescent="0.25">
      <c r="A61" s="7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row>
    <row r="62" spans="1:37" x14ac:dyDescent="0.25">
      <c r="A62" s="7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row>
    <row r="63" spans="1:37" x14ac:dyDescent="0.25">
      <c r="A63" s="7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row>
    <row r="64" spans="1:37" x14ac:dyDescent="0.25">
      <c r="A64" s="7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row>
    <row r="65" spans="1:31" x14ac:dyDescent="0.25">
      <c r="A65" s="7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row>
    <row r="66" spans="1:31" x14ac:dyDescent="0.25">
      <c r="A66" s="7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row>
    <row r="67" spans="1:31" x14ac:dyDescent="0.25">
      <c r="A67" s="7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row>
    <row r="68" spans="1:31" x14ac:dyDescent="0.25">
      <c r="A68" s="7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row>
    <row r="69" spans="1:31" x14ac:dyDescent="0.25">
      <c r="A69" s="7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row>
    <row r="70" spans="1:31" x14ac:dyDescent="0.25">
      <c r="A70" s="7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row>
    <row r="71" spans="1:31" x14ac:dyDescent="0.25">
      <c r="A71" s="7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row>
    <row r="72" spans="1:31" x14ac:dyDescent="0.25">
      <c r="A72" s="7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row>
    <row r="73" spans="1:31" x14ac:dyDescent="0.25">
      <c r="A73" s="7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row>
    <row r="74" spans="1:31" x14ac:dyDescent="0.25">
      <c r="A74" s="7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row>
    <row r="75" spans="1:31" x14ac:dyDescent="0.25">
      <c r="A75" s="7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row>
    <row r="76" spans="1:31" x14ac:dyDescent="0.25">
      <c r="A76" s="7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row>
    <row r="77" spans="1:31" x14ac:dyDescent="0.25">
      <c r="A77" s="7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row>
    <row r="78" spans="1:31" x14ac:dyDescent="0.25">
      <c r="A78" s="7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row>
    <row r="79" spans="1:31" x14ac:dyDescent="0.25">
      <c r="A79" s="7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row>
    <row r="80" spans="1:31" x14ac:dyDescent="0.25">
      <c r="A80" s="7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row>
    <row r="81" spans="1:31" x14ac:dyDescent="0.25">
      <c r="A81" s="7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row>
    <row r="82" spans="1:31" x14ac:dyDescent="0.25">
      <c r="A82" s="7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row>
    <row r="83" spans="1:31" x14ac:dyDescent="0.25">
      <c r="A83" s="7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row>
    <row r="84" spans="1:31" x14ac:dyDescent="0.25">
      <c r="A84" s="7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row>
    <row r="85" spans="1:31" x14ac:dyDescent="0.25">
      <c r="A85" s="7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row>
    <row r="86" spans="1:31" x14ac:dyDescent="0.25">
      <c r="A86" s="7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row>
    <row r="87" spans="1:31" x14ac:dyDescent="0.25">
      <c r="A87" s="7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row>
    <row r="88" spans="1:31" x14ac:dyDescent="0.25">
      <c r="A88" s="7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row>
    <row r="89" spans="1:31" x14ac:dyDescent="0.25">
      <c r="A89" s="7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row>
    <row r="90" spans="1:31" x14ac:dyDescent="0.25">
      <c r="A90" s="7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row>
    <row r="91" spans="1:31" x14ac:dyDescent="0.25">
      <c r="A91" s="7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row>
    <row r="92" spans="1:31" x14ac:dyDescent="0.25">
      <c r="A92" s="7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row>
    <row r="93" spans="1:31" x14ac:dyDescent="0.25">
      <c r="A93" s="7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row>
    <row r="94" spans="1:31" x14ac:dyDescent="0.25">
      <c r="A94" s="7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row>
    <row r="95" spans="1:31" x14ac:dyDescent="0.25">
      <c r="A95" s="7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row>
    <row r="96" spans="1:31" x14ac:dyDescent="0.25">
      <c r="A96" s="7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row>
    <row r="97" spans="1:31" x14ac:dyDescent="0.25">
      <c r="A97" s="7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row>
    <row r="98" spans="1:31" x14ac:dyDescent="0.25">
      <c r="A98" s="7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row>
    <row r="99" spans="1:31" x14ac:dyDescent="0.25">
      <c r="A99" s="7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row>
    <row r="100" spans="1:31" x14ac:dyDescent="0.25">
      <c r="A100" s="7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row>
    <row r="101" spans="1:31" x14ac:dyDescent="0.25">
      <c r="A101" s="7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row>
    <row r="102" spans="1:31" x14ac:dyDescent="0.25">
      <c r="A102" s="7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row>
    <row r="103" spans="1:31" x14ac:dyDescent="0.25">
      <c r="A103" s="7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row>
    <row r="104" spans="1:31" x14ac:dyDescent="0.25">
      <c r="A104" s="7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row>
    <row r="105" spans="1:31" x14ac:dyDescent="0.25">
      <c r="A105" s="7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row>
    <row r="106" spans="1:31" x14ac:dyDescent="0.25">
      <c r="A106" s="7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row>
    <row r="107" spans="1:31" x14ac:dyDescent="0.25">
      <c r="A107" s="7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row>
    <row r="108" spans="1:31" x14ac:dyDescent="0.25">
      <c r="A108" s="7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row>
    <row r="109" spans="1:31" x14ac:dyDescent="0.25">
      <c r="A109" s="7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row>
    <row r="110" spans="1:31" x14ac:dyDescent="0.25">
      <c r="A110" s="7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row>
    <row r="111" spans="1:31" x14ac:dyDescent="0.25">
      <c r="A111" s="7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row>
    <row r="112" spans="1:31" x14ac:dyDescent="0.25">
      <c r="A112" s="7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row>
    <row r="113" spans="1:31" x14ac:dyDescent="0.25">
      <c r="A113" s="7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row>
    <row r="114" spans="1:31" x14ac:dyDescent="0.25">
      <c r="A114" s="7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row>
    <row r="115" spans="1:31" x14ac:dyDescent="0.25">
      <c r="A115" s="7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row>
    <row r="116" spans="1:31" x14ac:dyDescent="0.25">
      <c r="A116" s="7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row>
    <row r="117" spans="1:31" x14ac:dyDescent="0.25">
      <c r="A117" s="7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row>
    <row r="118" spans="1:31" x14ac:dyDescent="0.25">
      <c r="A118" s="7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row>
    <row r="119" spans="1:31" x14ac:dyDescent="0.25">
      <c r="A119" s="7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row>
    <row r="120" spans="1:31" x14ac:dyDescent="0.25">
      <c r="A120" s="7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row>
    <row r="121" spans="1:31" x14ac:dyDescent="0.25">
      <c r="A121" s="7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row>
    <row r="122" spans="1:31" x14ac:dyDescent="0.25">
      <c r="A122" s="7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row>
    <row r="123" spans="1:31" x14ac:dyDescent="0.25">
      <c r="A123" s="7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row>
    <row r="124" spans="1:31" x14ac:dyDescent="0.25">
      <c r="A124" s="7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row>
    <row r="125" spans="1:31" x14ac:dyDescent="0.25">
      <c r="A125" s="7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row>
    <row r="126" spans="1:31" x14ac:dyDescent="0.25">
      <c r="A126" s="7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row>
    <row r="127" spans="1:31" x14ac:dyDescent="0.25">
      <c r="A127" s="7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row>
    <row r="128" spans="1:31" x14ac:dyDescent="0.25">
      <c r="A128" s="7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row>
    <row r="129" spans="1:31" x14ac:dyDescent="0.25">
      <c r="A129" s="7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row>
    <row r="130" spans="1:31" x14ac:dyDescent="0.25">
      <c r="A130" s="7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row>
    <row r="131" spans="1:31" x14ac:dyDescent="0.25">
      <c r="A131" s="7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row>
    <row r="132" spans="1:31" x14ac:dyDescent="0.25">
      <c r="A132" s="7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row>
    <row r="133" spans="1:31" x14ac:dyDescent="0.25">
      <c r="A133" s="7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row>
    <row r="134" spans="1:31" x14ac:dyDescent="0.25">
      <c r="A134" s="7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row>
    <row r="135" spans="1:31" x14ac:dyDescent="0.25">
      <c r="A135" s="7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row>
    <row r="136" spans="1:31" x14ac:dyDescent="0.25">
      <c r="A136" s="7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row>
    <row r="137" spans="1:31" x14ac:dyDescent="0.25">
      <c r="A137" s="7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row>
    <row r="138" spans="1:31" x14ac:dyDescent="0.25">
      <c r="A138" s="7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row>
    <row r="139" spans="1:31" x14ac:dyDescent="0.25">
      <c r="A139" s="7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row>
    <row r="140" spans="1:31" x14ac:dyDescent="0.25">
      <c r="A140" s="7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row>
    <row r="141" spans="1:31" x14ac:dyDescent="0.25">
      <c r="A141" s="7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row>
    <row r="142" spans="1:31" x14ac:dyDescent="0.25">
      <c r="A142" s="7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row>
    <row r="143" spans="1:31" x14ac:dyDescent="0.25">
      <c r="A143" s="7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row>
    <row r="144" spans="1:31" x14ac:dyDescent="0.25">
      <c r="A144" s="7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row>
    <row r="145" spans="1:31" x14ac:dyDescent="0.25">
      <c r="A145" s="7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row>
    <row r="146" spans="1:31" x14ac:dyDescent="0.25">
      <c r="A146" s="7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row>
    <row r="147" spans="1:31" x14ac:dyDescent="0.25">
      <c r="A147" s="7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row>
    <row r="148" spans="1:31" x14ac:dyDescent="0.25">
      <c r="A148" s="7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row>
    <row r="149" spans="1:31" x14ac:dyDescent="0.25">
      <c r="A149" s="7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row>
    <row r="150" spans="1:31" x14ac:dyDescent="0.25">
      <c r="A150" s="7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row>
    <row r="151" spans="1:31" x14ac:dyDescent="0.25">
      <c r="A151" s="7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row>
    <row r="152" spans="1:31" x14ac:dyDescent="0.25">
      <c r="A152" s="7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row>
    <row r="153" spans="1:31" x14ac:dyDescent="0.25">
      <c r="A153" s="7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row>
    <row r="154" spans="1:31" x14ac:dyDescent="0.25">
      <c r="A154" s="7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row>
    <row r="155" spans="1:31" x14ac:dyDescent="0.25">
      <c r="A155" s="7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row>
    <row r="156" spans="1:31" x14ac:dyDescent="0.25">
      <c r="A156" s="7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row>
    <row r="157" spans="1:31" x14ac:dyDescent="0.25">
      <c r="A157" s="7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row>
    <row r="158" spans="1:31" x14ac:dyDescent="0.25">
      <c r="A158" s="7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row>
    <row r="159" spans="1:31" x14ac:dyDescent="0.25">
      <c r="A159" s="7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row>
    <row r="160" spans="1:31" x14ac:dyDescent="0.25">
      <c r="A160" s="7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row>
    <row r="161" spans="1:31" x14ac:dyDescent="0.25">
      <c r="A161" s="7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row>
    <row r="162" spans="1:31" x14ac:dyDescent="0.25">
      <c r="A162" s="7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row>
    <row r="163" spans="1:31" x14ac:dyDescent="0.25">
      <c r="A163" s="7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row>
    <row r="164" spans="1:31" x14ac:dyDescent="0.25">
      <c r="A164" s="7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row>
    <row r="165" spans="1:31" x14ac:dyDescent="0.25">
      <c r="A165" s="7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row>
    <row r="166" spans="1:31" x14ac:dyDescent="0.25">
      <c r="A166" s="7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row>
    <row r="167" spans="1:31" x14ac:dyDescent="0.25">
      <c r="A167" s="7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row>
    <row r="168" spans="1:31" x14ac:dyDescent="0.25">
      <c r="A168" s="7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row>
    <row r="169" spans="1:31" x14ac:dyDescent="0.25">
      <c r="A169" s="7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row>
    <row r="170" spans="1:31" x14ac:dyDescent="0.25">
      <c r="A170" s="7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row>
    <row r="171" spans="1:31" x14ac:dyDescent="0.25">
      <c r="A171" s="7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row>
    <row r="172" spans="1:31" x14ac:dyDescent="0.25">
      <c r="A172" s="7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row>
    <row r="173" spans="1:31" x14ac:dyDescent="0.25">
      <c r="A173" s="7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row>
    <row r="174" spans="1:31" x14ac:dyDescent="0.25">
      <c r="A174" s="7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row>
    <row r="175" spans="1:31" x14ac:dyDescent="0.25">
      <c r="A175" s="7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row>
    <row r="176" spans="1:31" x14ac:dyDescent="0.25">
      <c r="A176" s="7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row>
    <row r="177" spans="1:31" x14ac:dyDescent="0.25">
      <c r="A177" s="7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row>
    <row r="178" spans="1:31" x14ac:dyDescent="0.25">
      <c r="A178" s="7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row>
    <row r="179" spans="1:31" x14ac:dyDescent="0.25">
      <c r="A179" s="7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row>
    <row r="180" spans="1:31" x14ac:dyDescent="0.25">
      <c r="A180" s="7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row>
    <row r="181" spans="1:31" x14ac:dyDescent="0.25">
      <c r="A181" s="7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row>
    <row r="182" spans="1:31" x14ac:dyDescent="0.25">
      <c r="A182" s="7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row>
    <row r="183" spans="1:31" x14ac:dyDescent="0.25">
      <c r="A183" s="7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row>
    <row r="184" spans="1:31" x14ac:dyDescent="0.25">
      <c r="A184" s="7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row>
    <row r="185" spans="1:31" x14ac:dyDescent="0.25">
      <c r="A185" s="7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row>
    <row r="186" spans="1:31" x14ac:dyDescent="0.25">
      <c r="A186" s="7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row>
    <row r="187" spans="1:31" x14ac:dyDescent="0.25">
      <c r="A187" s="7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row>
    <row r="188" spans="1:31" x14ac:dyDescent="0.25">
      <c r="A188" s="7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row>
    <row r="189" spans="1:31" x14ac:dyDescent="0.25">
      <c r="A189" s="7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row>
    <row r="190" spans="1:31" x14ac:dyDescent="0.25">
      <c r="A190" s="7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row>
    <row r="191" spans="1:31" x14ac:dyDescent="0.25">
      <c r="A191" s="7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row>
    <row r="192" spans="1:31" x14ac:dyDescent="0.25">
      <c r="A192" s="7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row>
    <row r="193" spans="1:31" x14ac:dyDescent="0.25">
      <c r="A193" s="7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row>
    <row r="194" spans="1:31" x14ac:dyDescent="0.25">
      <c r="A194" s="7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row>
    <row r="195" spans="1:31" x14ac:dyDescent="0.25">
      <c r="A195" s="7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row>
    <row r="196" spans="1:31" x14ac:dyDescent="0.25">
      <c r="A196" s="7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row>
    <row r="197" spans="1:31" x14ac:dyDescent="0.25">
      <c r="A197" s="7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row>
    <row r="198" spans="1:31" x14ac:dyDescent="0.25">
      <c r="A198" s="7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row>
    <row r="199" spans="1:31" x14ac:dyDescent="0.25">
      <c r="A199" s="7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row>
    <row r="200" spans="1:31" x14ac:dyDescent="0.25">
      <c r="A200" s="7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row>
    <row r="201" spans="1:31" x14ac:dyDescent="0.25">
      <c r="A201" s="7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row>
    <row r="202" spans="1:31" x14ac:dyDescent="0.25">
      <c r="A202" s="7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row>
  </sheetData>
  <sheetProtection algorithmName="SHA-512" hashValue="dx+8ZNzo5K/wTZJ1GfT7ksKNjPIJ9mF6vZaWRMc3fm/mhvG+QPRDZrrAmJPClMwNzJxo6SZFKEOhO9lw/YR7Hw==" saltValue="y13AYux0V6KARuZ9hIdIbA==" spinCount="100000" sheet="1" objects="1" scenarios="1"/>
  <mergeCells count="119">
    <mergeCell ref="A1:AE1"/>
    <mergeCell ref="AB4:AD4"/>
    <mergeCell ref="AB5:AD5"/>
    <mergeCell ref="AA12:AB12"/>
    <mergeCell ref="AC12:AD12"/>
    <mergeCell ref="B13:J13"/>
    <mergeCell ref="K13:L13"/>
    <mergeCell ref="M13:N13"/>
    <mergeCell ref="Q13:Z13"/>
    <mergeCell ref="AA13:AB13"/>
    <mergeCell ref="AC13:AD13"/>
    <mergeCell ref="I8:L8"/>
    <mergeCell ref="U8:V8"/>
    <mergeCell ref="I9:L9"/>
    <mergeCell ref="U9:V9"/>
    <mergeCell ref="K12:L12"/>
    <mergeCell ref="M12:N12"/>
    <mergeCell ref="B5:E5"/>
    <mergeCell ref="B4:E4"/>
    <mergeCell ref="V4:AA4"/>
    <mergeCell ref="V5:AA5"/>
    <mergeCell ref="F4:U4"/>
    <mergeCell ref="F5:U5"/>
    <mergeCell ref="B8:F8"/>
    <mergeCell ref="Q14:Z14"/>
    <mergeCell ref="AA14:AB14"/>
    <mergeCell ref="AC14:AD14"/>
    <mergeCell ref="B16:J17"/>
    <mergeCell ref="K16:L16"/>
    <mergeCell ref="M16:N16"/>
    <mergeCell ref="K17:L17"/>
    <mergeCell ref="Q16:AE16"/>
    <mergeCell ref="AC17:AE17"/>
    <mergeCell ref="AB25:AE25"/>
    <mergeCell ref="AB24:AE24"/>
    <mergeCell ref="B22:K22"/>
    <mergeCell ref="Q22:AA22"/>
    <mergeCell ref="B23:K23"/>
    <mergeCell ref="Q23:AA23"/>
    <mergeCell ref="M17:N17"/>
    <mergeCell ref="Q17:V17"/>
    <mergeCell ref="W17:X17"/>
    <mergeCell ref="Y17:AB17"/>
    <mergeCell ref="Q18:X18"/>
    <mergeCell ref="L23:O23"/>
    <mergeCell ref="L22:O22"/>
    <mergeCell ref="AB23:AE23"/>
    <mergeCell ref="AB22:AE22"/>
    <mergeCell ref="AC18:AE18"/>
    <mergeCell ref="L28:O28"/>
    <mergeCell ref="B27:O27"/>
    <mergeCell ref="L26:O26"/>
    <mergeCell ref="B24:K24"/>
    <mergeCell ref="Q24:AA24"/>
    <mergeCell ref="B25:H25"/>
    <mergeCell ref="I25:K25"/>
    <mergeCell ref="Q25:AA25"/>
    <mergeCell ref="L25:O25"/>
    <mergeCell ref="L24:O24"/>
    <mergeCell ref="AB27:AE27"/>
    <mergeCell ref="AB26:AE26"/>
    <mergeCell ref="B32:K32"/>
    <mergeCell ref="Q32:AA32"/>
    <mergeCell ref="Q33:AA33"/>
    <mergeCell ref="B30:K30"/>
    <mergeCell ref="Q30:AA30"/>
    <mergeCell ref="B31:K31"/>
    <mergeCell ref="Q31:AA31"/>
    <mergeCell ref="L32:O32"/>
    <mergeCell ref="L31:O31"/>
    <mergeCell ref="L30:O30"/>
    <mergeCell ref="AB32:AE32"/>
    <mergeCell ref="AB31:AE31"/>
    <mergeCell ref="AB30:AE30"/>
    <mergeCell ref="AB33:AE33"/>
    <mergeCell ref="B28:K28"/>
    <mergeCell ref="Q28:AA28"/>
    <mergeCell ref="B29:K29"/>
    <mergeCell ref="Q29:AA29"/>
    <mergeCell ref="B26:K26"/>
    <mergeCell ref="Q26:AA26"/>
    <mergeCell ref="Q27:AA27"/>
    <mergeCell ref="L29:O29"/>
    <mergeCell ref="B48:I48"/>
    <mergeCell ref="J48:R48"/>
    <mergeCell ref="X48:AD48"/>
    <mergeCell ref="S50:U50"/>
    <mergeCell ref="W50:AC50"/>
    <mergeCell ref="A44:AE44"/>
    <mergeCell ref="B46:I46"/>
    <mergeCell ref="J46:R46"/>
    <mergeCell ref="T46:AD46"/>
    <mergeCell ref="B47:I47"/>
    <mergeCell ref="T47:AD47"/>
    <mergeCell ref="J47:R47"/>
    <mergeCell ref="B9:F9"/>
    <mergeCell ref="N8:S8"/>
    <mergeCell ref="N9:S9"/>
    <mergeCell ref="B39:T39"/>
    <mergeCell ref="F40:P40"/>
    <mergeCell ref="F41:P41"/>
    <mergeCell ref="U40:AE40"/>
    <mergeCell ref="U41:AE41"/>
    <mergeCell ref="K18:O18"/>
    <mergeCell ref="B14:J14"/>
    <mergeCell ref="K14:O14"/>
    <mergeCell ref="B40:E40"/>
    <mergeCell ref="Q40:T40"/>
    <mergeCell ref="B41:E41"/>
    <mergeCell ref="Q41:T41"/>
    <mergeCell ref="B34:K34"/>
    <mergeCell ref="Q35:AA35"/>
    <mergeCell ref="Q36:AA36"/>
    <mergeCell ref="L34:O34"/>
    <mergeCell ref="AB36:AE36"/>
    <mergeCell ref="AB35:AE35"/>
    <mergeCell ref="AB34:AE34"/>
    <mergeCell ref="AB29:AE29"/>
    <mergeCell ref="AB28:AE28"/>
  </mergeCells>
  <pageMargins left="0.31496062992125984" right="0.11811023622047245" top="0.78740157480314965" bottom="0.78740157480314965" header="0.31496062992125984" footer="0.31496062992125984"/>
  <pageSetup paperSize="9" scale="25" orientation="portrait" horizontalDpi="1200" verticalDpi="1200" r:id="rId1"/>
  <headerFooter>
    <oddHeader xml:space="preserve">&amp;C&amp;"Arial,Standard"&amp;8JBM&amp;R&amp;"Arial,Standard"&amp;8&amp;K000000DPSG Bayern
Version1/2025&amp;K01+000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79A9-F25D-459C-9DB2-EBEFFEA25C91}">
  <sheetPr>
    <pageSetUpPr fitToPage="1"/>
  </sheetPr>
  <dimension ref="A1:G75"/>
  <sheetViews>
    <sheetView view="pageLayout" zoomScaleNormal="100" workbookViewId="0">
      <selection activeCell="D4" sqref="D4:F4"/>
    </sheetView>
  </sheetViews>
  <sheetFormatPr baseColWidth="10" defaultRowHeight="14.25" x14ac:dyDescent="0.2"/>
  <cols>
    <col min="1" max="1" width="11.42578125" style="62"/>
    <col min="2" max="2" width="13" style="62" customWidth="1"/>
    <col min="3" max="3" width="23.5703125" style="62" customWidth="1"/>
    <col min="4" max="4" width="27.42578125" style="62" customWidth="1"/>
    <col min="5" max="5" width="19.42578125" style="62" customWidth="1"/>
    <col min="6" max="6" width="45.140625" style="62" customWidth="1"/>
    <col min="7" max="16384" width="11.42578125" style="62"/>
  </cols>
  <sheetData>
    <row r="1" spans="1:7" s="170" customFormat="1" ht="36" customHeight="1" x14ac:dyDescent="0.25">
      <c r="A1" s="488" t="s">
        <v>129</v>
      </c>
      <c r="B1" s="489"/>
      <c r="C1" s="489"/>
      <c r="D1" s="489"/>
      <c r="E1" s="489"/>
      <c r="F1" s="490"/>
      <c r="G1" s="186"/>
    </row>
    <row r="2" spans="1:7" s="170" customFormat="1" ht="15" x14ac:dyDescent="0.2">
      <c r="A2" s="482" t="s">
        <v>333</v>
      </c>
      <c r="B2" s="483"/>
      <c r="C2" s="484"/>
      <c r="D2" s="491">
        <f>Antrag_JBM!G3</f>
        <v>0</v>
      </c>
      <c r="E2" s="491"/>
      <c r="F2" s="492"/>
      <c r="G2" s="187"/>
    </row>
    <row r="3" spans="1:7" s="170" customFormat="1" ht="15" x14ac:dyDescent="0.2">
      <c r="A3" s="482" t="s">
        <v>130</v>
      </c>
      <c r="B3" s="483"/>
      <c r="C3" s="484"/>
      <c r="D3" s="485">
        <f>Antrag_JBM!I4</f>
        <v>0</v>
      </c>
      <c r="E3" s="486"/>
      <c r="F3" s="487"/>
      <c r="G3" s="187"/>
    </row>
    <row r="4" spans="1:7" s="170" customFormat="1" ht="15" x14ac:dyDescent="0.2">
      <c r="A4" s="482" t="s">
        <v>2</v>
      </c>
      <c r="B4" s="483"/>
      <c r="C4" s="484"/>
      <c r="D4" s="485">
        <f>Antrag_JBM!AC4</f>
        <v>0</v>
      </c>
      <c r="E4" s="486"/>
      <c r="F4" s="487"/>
      <c r="G4" s="187"/>
    </row>
    <row r="5" spans="1:7" s="170" customFormat="1" ht="15" x14ac:dyDescent="0.2">
      <c r="A5" s="482" t="s">
        <v>131</v>
      </c>
      <c r="B5" s="483"/>
      <c r="C5" s="484"/>
      <c r="D5" s="496">
        <f>Antrag_JBM!I10</f>
        <v>0</v>
      </c>
      <c r="E5" s="497"/>
      <c r="F5" s="498"/>
      <c r="G5" s="187"/>
    </row>
    <row r="6" spans="1:7" s="170" customFormat="1" ht="15.75" thickBot="1" x14ac:dyDescent="0.25">
      <c r="A6" s="499" t="s">
        <v>132</v>
      </c>
      <c r="B6" s="500"/>
      <c r="C6" s="500"/>
      <c r="D6" s="501">
        <f>Antrag_JBM!I11</f>
        <v>0</v>
      </c>
      <c r="E6" s="502"/>
      <c r="F6" s="503"/>
      <c r="G6" s="188"/>
    </row>
    <row r="7" spans="1:7" s="170" customFormat="1" x14ac:dyDescent="0.2">
      <c r="G7" s="189"/>
    </row>
    <row r="8" spans="1:7" s="170" customFormat="1" ht="36" customHeight="1" x14ac:dyDescent="0.25">
      <c r="A8" s="504" t="s">
        <v>72</v>
      </c>
      <c r="B8" s="504"/>
      <c r="G8" s="189"/>
    </row>
    <row r="9" spans="1:7" s="170" customFormat="1" ht="15.75" customHeight="1" x14ac:dyDescent="0.25">
      <c r="A9" s="190"/>
      <c r="B9" s="190"/>
      <c r="G9" s="189"/>
    </row>
    <row r="10" spans="1:7" s="251" customFormat="1" ht="15.75" customHeight="1" x14ac:dyDescent="0.25">
      <c r="A10" s="493" t="s">
        <v>137</v>
      </c>
      <c r="B10" s="494"/>
      <c r="C10" s="494"/>
      <c r="D10" s="495" t="s">
        <v>425</v>
      </c>
      <c r="E10" s="495"/>
      <c r="F10" s="191">
        <f>SUM(E12:E69)</f>
        <v>0</v>
      </c>
    </row>
    <row r="11" spans="1:7" s="170" customFormat="1" ht="30" x14ac:dyDescent="0.25">
      <c r="A11" s="193" t="s">
        <v>133</v>
      </c>
      <c r="B11" s="193" t="s">
        <v>134</v>
      </c>
      <c r="C11" s="193" t="s">
        <v>426</v>
      </c>
      <c r="D11" s="193" t="s">
        <v>135</v>
      </c>
      <c r="E11" s="193" t="s">
        <v>86</v>
      </c>
      <c r="F11" s="193" t="s">
        <v>136</v>
      </c>
    </row>
    <row r="12" spans="1:7" x14ac:dyDescent="0.2">
      <c r="A12" s="58"/>
      <c r="B12" s="59"/>
      <c r="C12" s="58"/>
      <c r="D12" s="58"/>
      <c r="E12" s="194"/>
      <c r="F12" s="58"/>
    </row>
    <row r="13" spans="1:7" x14ac:dyDescent="0.2">
      <c r="A13" s="58"/>
      <c r="B13" s="59"/>
      <c r="C13" s="58"/>
      <c r="D13" s="58"/>
      <c r="E13" s="194"/>
      <c r="F13" s="58"/>
    </row>
    <row r="14" spans="1:7" x14ac:dyDescent="0.2">
      <c r="A14" s="58"/>
      <c r="B14" s="59"/>
      <c r="C14" s="58"/>
      <c r="D14" s="58"/>
      <c r="E14" s="194"/>
      <c r="F14" s="58"/>
    </row>
    <row r="15" spans="1:7" x14ac:dyDescent="0.2">
      <c r="A15" s="58"/>
      <c r="B15" s="58"/>
      <c r="C15" s="58"/>
      <c r="D15" s="58"/>
      <c r="E15" s="194"/>
      <c r="F15" s="58"/>
    </row>
    <row r="16" spans="1:7" x14ac:dyDescent="0.2">
      <c r="A16" s="58"/>
      <c r="B16" s="58"/>
      <c r="C16" s="58"/>
      <c r="D16" s="58"/>
      <c r="E16" s="194"/>
      <c r="F16" s="58"/>
    </row>
    <row r="17" spans="1:6" x14ac:dyDescent="0.2">
      <c r="A17" s="58"/>
      <c r="B17" s="58"/>
      <c r="C17" s="58"/>
      <c r="D17" s="58"/>
      <c r="E17" s="194"/>
      <c r="F17" s="58"/>
    </row>
    <row r="18" spans="1:6" x14ac:dyDescent="0.2">
      <c r="A18" s="58"/>
      <c r="B18" s="58"/>
      <c r="C18" s="58"/>
      <c r="D18" s="58"/>
      <c r="E18" s="194"/>
      <c r="F18" s="58"/>
    </row>
    <row r="19" spans="1:6" x14ac:dyDescent="0.2">
      <c r="A19" s="58"/>
      <c r="B19" s="58"/>
      <c r="C19" s="58"/>
      <c r="D19" s="58"/>
      <c r="E19" s="194"/>
      <c r="F19" s="58"/>
    </row>
    <row r="20" spans="1:6" x14ac:dyDescent="0.2">
      <c r="A20" s="58"/>
      <c r="B20" s="58"/>
      <c r="C20" s="58"/>
      <c r="D20" s="58"/>
      <c r="E20" s="194"/>
      <c r="F20" s="58"/>
    </row>
    <row r="21" spans="1:6" x14ac:dyDescent="0.2">
      <c r="A21" s="58"/>
      <c r="B21" s="58"/>
      <c r="C21" s="58"/>
      <c r="D21" s="58"/>
      <c r="E21" s="194"/>
      <c r="F21" s="58"/>
    </row>
    <row r="22" spans="1:6" x14ac:dyDescent="0.2">
      <c r="A22" s="58"/>
      <c r="B22" s="58"/>
      <c r="C22" s="58"/>
      <c r="D22" s="58"/>
      <c r="E22" s="194"/>
      <c r="F22" s="58"/>
    </row>
    <row r="23" spans="1:6" x14ac:dyDescent="0.2">
      <c r="A23" s="58"/>
      <c r="B23" s="58"/>
      <c r="C23" s="58"/>
      <c r="D23" s="58"/>
      <c r="E23" s="194"/>
      <c r="F23" s="58"/>
    </row>
    <row r="24" spans="1:6" x14ac:dyDescent="0.2">
      <c r="A24" s="58"/>
      <c r="B24" s="58"/>
      <c r="C24" s="58"/>
      <c r="D24" s="58"/>
      <c r="E24" s="194"/>
      <c r="F24" s="58"/>
    </row>
    <row r="25" spans="1:6" x14ac:dyDescent="0.2">
      <c r="A25" s="58"/>
      <c r="B25" s="58"/>
      <c r="C25" s="58"/>
      <c r="D25" s="58"/>
      <c r="E25" s="194"/>
      <c r="F25" s="58"/>
    </row>
    <row r="26" spans="1:6" x14ac:dyDescent="0.2">
      <c r="A26" s="58"/>
      <c r="B26" s="58"/>
      <c r="C26" s="58"/>
      <c r="D26" s="58"/>
      <c r="E26" s="194"/>
      <c r="F26" s="58"/>
    </row>
    <row r="27" spans="1:6" x14ac:dyDescent="0.2">
      <c r="A27" s="58"/>
      <c r="B27" s="58"/>
      <c r="C27" s="58"/>
      <c r="D27" s="58"/>
      <c r="E27" s="194"/>
      <c r="F27" s="58"/>
    </row>
    <row r="28" spans="1:6" x14ac:dyDescent="0.2">
      <c r="A28" s="58"/>
      <c r="B28" s="58"/>
      <c r="C28" s="58"/>
      <c r="D28" s="58"/>
      <c r="E28" s="194"/>
      <c r="F28" s="58"/>
    </row>
    <row r="29" spans="1:6" x14ac:dyDescent="0.2">
      <c r="A29" s="58"/>
      <c r="B29" s="58"/>
      <c r="C29" s="58"/>
      <c r="D29" s="58"/>
      <c r="E29" s="194"/>
      <c r="F29" s="58"/>
    </row>
    <row r="30" spans="1:6" x14ac:dyDescent="0.2">
      <c r="A30" s="58"/>
      <c r="B30" s="58"/>
      <c r="C30" s="58"/>
      <c r="D30" s="58"/>
      <c r="E30" s="194"/>
      <c r="F30" s="58"/>
    </row>
    <row r="31" spans="1:6" x14ac:dyDescent="0.2">
      <c r="A31" s="58"/>
      <c r="B31" s="58"/>
      <c r="C31" s="58"/>
      <c r="D31" s="58"/>
      <c r="E31" s="194"/>
      <c r="F31" s="58"/>
    </row>
    <row r="32" spans="1:6" x14ac:dyDescent="0.2">
      <c r="A32" s="58"/>
      <c r="B32" s="58"/>
      <c r="C32" s="58"/>
      <c r="D32" s="58"/>
      <c r="E32" s="194"/>
      <c r="F32" s="58"/>
    </row>
    <row r="33" spans="1:6" x14ac:dyDescent="0.2">
      <c r="A33" s="58"/>
      <c r="B33" s="58"/>
      <c r="C33" s="58"/>
      <c r="D33" s="58"/>
      <c r="E33" s="194"/>
      <c r="F33" s="58"/>
    </row>
    <row r="34" spans="1:6" x14ac:dyDescent="0.2">
      <c r="A34" s="58"/>
      <c r="B34" s="58"/>
      <c r="C34" s="58"/>
      <c r="D34" s="58"/>
      <c r="E34" s="194"/>
      <c r="F34" s="58"/>
    </row>
    <row r="35" spans="1:6" x14ac:dyDescent="0.2">
      <c r="A35" s="58"/>
      <c r="B35" s="58"/>
      <c r="C35" s="58"/>
      <c r="D35" s="58"/>
      <c r="E35" s="194"/>
      <c r="F35" s="58"/>
    </row>
    <row r="36" spans="1:6" x14ac:dyDescent="0.2">
      <c r="A36" s="58"/>
      <c r="B36" s="58"/>
      <c r="C36" s="58"/>
      <c r="D36" s="58"/>
      <c r="E36" s="194"/>
      <c r="F36" s="58"/>
    </row>
    <row r="37" spans="1:6" x14ac:dyDescent="0.2">
      <c r="A37" s="58"/>
      <c r="B37" s="58"/>
      <c r="C37" s="58"/>
      <c r="D37" s="58"/>
      <c r="E37" s="194"/>
      <c r="F37" s="58"/>
    </row>
    <row r="38" spans="1:6" x14ac:dyDescent="0.2">
      <c r="A38" s="58"/>
      <c r="B38" s="58"/>
      <c r="C38" s="58"/>
      <c r="D38" s="58"/>
      <c r="E38" s="194"/>
      <c r="F38" s="58"/>
    </row>
    <row r="39" spans="1:6" x14ac:dyDescent="0.2">
      <c r="A39" s="58"/>
      <c r="B39" s="58"/>
      <c r="C39" s="58"/>
      <c r="D39" s="58"/>
      <c r="E39" s="194"/>
      <c r="F39" s="58"/>
    </row>
    <row r="40" spans="1:6" x14ac:dyDescent="0.2">
      <c r="A40" s="58"/>
      <c r="B40" s="58"/>
      <c r="C40" s="58"/>
      <c r="D40" s="58"/>
      <c r="E40" s="194"/>
      <c r="F40" s="58"/>
    </row>
    <row r="41" spans="1:6" x14ac:dyDescent="0.2">
      <c r="A41" s="58"/>
      <c r="B41" s="58"/>
      <c r="C41" s="58"/>
      <c r="D41" s="58"/>
      <c r="E41" s="194"/>
      <c r="F41" s="58"/>
    </row>
    <row r="42" spans="1:6" x14ac:dyDescent="0.2">
      <c r="A42" s="58"/>
      <c r="B42" s="58"/>
      <c r="C42" s="58"/>
      <c r="D42" s="58"/>
      <c r="E42" s="194"/>
      <c r="F42" s="58"/>
    </row>
    <row r="43" spans="1:6" x14ac:dyDescent="0.2">
      <c r="A43" s="58"/>
      <c r="B43" s="58"/>
      <c r="C43" s="58"/>
      <c r="D43" s="58"/>
      <c r="E43" s="194"/>
      <c r="F43" s="58"/>
    </row>
    <row r="44" spans="1:6" x14ac:dyDescent="0.2">
      <c r="A44" s="58"/>
      <c r="B44" s="58"/>
      <c r="C44" s="58"/>
      <c r="D44" s="58"/>
      <c r="E44" s="194"/>
      <c r="F44" s="58"/>
    </row>
    <row r="45" spans="1:6" x14ac:dyDescent="0.2">
      <c r="A45" s="58"/>
      <c r="B45" s="58"/>
      <c r="C45" s="58"/>
      <c r="D45" s="58"/>
      <c r="E45" s="194"/>
      <c r="F45" s="58"/>
    </row>
    <row r="46" spans="1:6" x14ac:dyDescent="0.2">
      <c r="A46" s="58"/>
      <c r="B46" s="58"/>
      <c r="C46" s="58"/>
      <c r="D46" s="58"/>
      <c r="E46" s="194"/>
      <c r="F46" s="58"/>
    </row>
    <row r="47" spans="1:6" x14ac:dyDescent="0.2">
      <c r="A47" s="58"/>
      <c r="B47" s="58"/>
      <c r="C47" s="58"/>
      <c r="D47" s="58"/>
      <c r="E47" s="194"/>
      <c r="F47" s="58"/>
    </row>
    <row r="48" spans="1:6" x14ac:dyDescent="0.2">
      <c r="A48" s="58"/>
      <c r="B48" s="58"/>
      <c r="C48" s="58"/>
      <c r="D48" s="58"/>
      <c r="E48" s="194"/>
      <c r="F48" s="58"/>
    </row>
    <row r="49" spans="1:6" x14ac:dyDescent="0.2">
      <c r="A49" s="58"/>
      <c r="B49" s="58"/>
      <c r="C49" s="58"/>
      <c r="D49" s="58"/>
      <c r="E49" s="194"/>
      <c r="F49" s="58"/>
    </row>
    <row r="50" spans="1:6" x14ac:dyDescent="0.2">
      <c r="A50" s="58"/>
      <c r="B50" s="58"/>
      <c r="C50" s="58"/>
      <c r="D50" s="58"/>
      <c r="E50" s="194"/>
      <c r="F50" s="58"/>
    </row>
    <row r="51" spans="1:6" x14ac:dyDescent="0.2">
      <c r="A51" s="58"/>
      <c r="B51" s="58"/>
      <c r="C51" s="58"/>
      <c r="D51" s="58"/>
      <c r="E51" s="194"/>
      <c r="F51" s="58"/>
    </row>
    <row r="52" spans="1:6" x14ac:dyDescent="0.2">
      <c r="A52" s="58"/>
      <c r="B52" s="58"/>
      <c r="C52" s="58"/>
      <c r="D52" s="58"/>
      <c r="E52" s="194"/>
      <c r="F52" s="58"/>
    </row>
    <row r="53" spans="1:6" x14ac:dyDescent="0.2">
      <c r="A53" s="58"/>
      <c r="B53" s="58"/>
      <c r="C53" s="58"/>
      <c r="D53" s="58"/>
      <c r="E53" s="194"/>
      <c r="F53" s="58"/>
    </row>
    <row r="54" spans="1:6" x14ac:dyDescent="0.2">
      <c r="A54" s="58"/>
      <c r="B54" s="58"/>
      <c r="C54" s="58"/>
      <c r="D54" s="58"/>
      <c r="E54" s="194"/>
      <c r="F54" s="58"/>
    </row>
    <row r="55" spans="1:6" x14ac:dyDescent="0.2">
      <c r="A55" s="58"/>
      <c r="B55" s="58"/>
      <c r="C55" s="58"/>
      <c r="D55" s="58"/>
      <c r="E55" s="194"/>
      <c r="F55" s="58"/>
    </row>
    <row r="56" spans="1:6" x14ac:dyDescent="0.2">
      <c r="A56" s="58"/>
      <c r="B56" s="58"/>
      <c r="C56" s="58"/>
      <c r="D56" s="58"/>
      <c r="E56" s="194"/>
      <c r="F56" s="58"/>
    </row>
    <row r="57" spans="1:6" x14ac:dyDescent="0.2">
      <c r="A57" s="58"/>
      <c r="B57" s="58"/>
      <c r="C57" s="58"/>
      <c r="D57" s="58"/>
      <c r="E57" s="194"/>
      <c r="F57" s="58"/>
    </row>
    <row r="58" spans="1:6" x14ac:dyDescent="0.2">
      <c r="A58" s="58"/>
      <c r="B58" s="58"/>
      <c r="C58" s="58"/>
      <c r="D58" s="58"/>
      <c r="E58" s="194"/>
      <c r="F58" s="58"/>
    </row>
    <row r="59" spans="1:6" x14ac:dyDescent="0.2">
      <c r="A59" s="58"/>
      <c r="B59" s="58"/>
      <c r="C59" s="58"/>
      <c r="D59" s="58"/>
      <c r="E59" s="194"/>
      <c r="F59" s="58"/>
    </row>
    <row r="60" spans="1:6" x14ac:dyDescent="0.2">
      <c r="A60" s="58"/>
      <c r="B60" s="58"/>
      <c r="C60" s="58"/>
      <c r="D60" s="58"/>
      <c r="E60" s="194"/>
      <c r="F60" s="58"/>
    </row>
    <row r="61" spans="1:6" x14ac:dyDescent="0.2">
      <c r="A61" s="58"/>
      <c r="B61" s="58"/>
      <c r="C61" s="58"/>
      <c r="D61" s="58"/>
      <c r="E61" s="194"/>
      <c r="F61" s="58"/>
    </row>
    <row r="62" spans="1:6" x14ac:dyDescent="0.2">
      <c r="A62" s="58"/>
      <c r="B62" s="58"/>
      <c r="C62" s="58"/>
      <c r="D62" s="58"/>
      <c r="E62" s="194"/>
      <c r="F62" s="58"/>
    </row>
    <row r="63" spans="1:6" x14ac:dyDescent="0.2">
      <c r="A63" s="58"/>
      <c r="B63" s="58"/>
      <c r="C63" s="58"/>
      <c r="D63" s="58"/>
      <c r="E63" s="194"/>
      <c r="F63" s="58"/>
    </row>
    <row r="64" spans="1:6" x14ac:dyDescent="0.2">
      <c r="A64" s="58"/>
      <c r="B64" s="58"/>
      <c r="C64" s="58"/>
      <c r="D64" s="58"/>
      <c r="E64" s="194"/>
      <c r="F64" s="58"/>
    </row>
    <row r="65" spans="1:6" x14ac:dyDescent="0.2">
      <c r="A65" s="58"/>
      <c r="B65" s="58"/>
      <c r="C65" s="58"/>
      <c r="D65" s="58"/>
      <c r="E65" s="194"/>
      <c r="F65" s="58"/>
    </row>
    <row r="66" spans="1:6" x14ac:dyDescent="0.2">
      <c r="A66" s="58"/>
      <c r="B66" s="58"/>
      <c r="C66" s="58"/>
      <c r="D66" s="58"/>
      <c r="E66" s="194"/>
      <c r="F66" s="58"/>
    </row>
    <row r="67" spans="1:6" x14ac:dyDescent="0.2">
      <c r="A67" s="58"/>
      <c r="B67" s="58"/>
      <c r="C67" s="58"/>
      <c r="D67" s="58"/>
      <c r="E67" s="194"/>
      <c r="F67" s="58"/>
    </row>
    <row r="68" spans="1:6" x14ac:dyDescent="0.2">
      <c r="A68" s="58"/>
      <c r="B68" s="58"/>
      <c r="C68" s="58"/>
      <c r="D68" s="58"/>
      <c r="E68" s="194"/>
      <c r="F68" s="58"/>
    </row>
    <row r="69" spans="1:6" x14ac:dyDescent="0.2">
      <c r="A69" s="58"/>
      <c r="B69" s="58"/>
      <c r="C69" s="58"/>
      <c r="D69" s="58"/>
      <c r="E69" s="194"/>
      <c r="F69" s="58"/>
    </row>
    <row r="70" spans="1:6" x14ac:dyDescent="0.2">
      <c r="A70" s="195"/>
      <c r="B70" s="196"/>
      <c r="C70" s="196"/>
      <c r="D70" s="197"/>
      <c r="E70" s="198"/>
      <c r="F70" s="195"/>
    </row>
    <row r="71" spans="1:6" s="251" customFormat="1" ht="15.75" customHeight="1" x14ac:dyDescent="0.25">
      <c r="A71" s="493" t="s">
        <v>427</v>
      </c>
      <c r="B71" s="494"/>
      <c r="C71" s="494"/>
      <c r="D71" s="495" t="s">
        <v>425</v>
      </c>
      <c r="E71" s="495"/>
      <c r="F71" s="191">
        <f>SUM(E73:E75)</f>
        <v>0</v>
      </c>
    </row>
    <row r="72" spans="1:6" s="170" customFormat="1" ht="30" x14ac:dyDescent="0.25">
      <c r="A72" s="193" t="s">
        <v>133</v>
      </c>
      <c r="B72" s="193" t="s">
        <v>134</v>
      </c>
      <c r="C72" s="193" t="s">
        <v>426</v>
      </c>
      <c r="D72" s="193" t="s">
        <v>451</v>
      </c>
      <c r="E72" s="193" t="s">
        <v>86</v>
      </c>
      <c r="F72" s="199" t="s">
        <v>136</v>
      </c>
    </row>
    <row r="73" spans="1:6" s="170" customFormat="1" x14ac:dyDescent="0.2">
      <c r="A73" s="58"/>
      <c r="B73" s="58"/>
      <c r="C73" s="58"/>
      <c r="D73" s="58"/>
      <c r="E73" s="194"/>
      <c r="F73" s="58"/>
    </row>
    <row r="74" spans="1:6" s="170" customFormat="1" x14ac:dyDescent="0.2">
      <c r="A74" s="58"/>
      <c r="B74" s="58"/>
      <c r="C74" s="58"/>
      <c r="D74" s="58"/>
      <c r="E74" s="194"/>
      <c r="F74" s="58"/>
    </row>
    <row r="75" spans="1:6" s="170" customFormat="1" x14ac:dyDescent="0.2">
      <c r="A75" s="58"/>
      <c r="B75" s="58"/>
      <c r="C75" s="58"/>
      <c r="D75" s="58"/>
      <c r="E75" s="194"/>
      <c r="F75" s="58"/>
    </row>
  </sheetData>
  <sheetProtection algorithmName="SHA-512" hashValue="HGph5uIQ9qPJcQafy9kJGc0J5+1SIxXHqNMgWUXVTRqwPSNVf9Ws9KJnXhvn+IYSyxwlp/y+ay9jQTSj6u7acQ==" saltValue="Z6Dcc7vDOFAaPD14sUMMfg==" spinCount="100000" sheet="1" insertRows="0" deleteRows="0"/>
  <mergeCells count="16">
    <mergeCell ref="A71:C71"/>
    <mergeCell ref="D71:E71"/>
    <mergeCell ref="A5:C5"/>
    <mergeCell ref="D5:F5"/>
    <mergeCell ref="A6:C6"/>
    <mergeCell ref="D6:F6"/>
    <mergeCell ref="A8:B8"/>
    <mergeCell ref="A10:C10"/>
    <mergeCell ref="D10:E10"/>
    <mergeCell ref="A4:C4"/>
    <mergeCell ref="D4:F4"/>
    <mergeCell ref="A1:F1"/>
    <mergeCell ref="A2:C2"/>
    <mergeCell ref="D2:F2"/>
    <mergeCell ref="A3:C3"/>
    <mergeCell ref="D3:F3"/>
  </mergeCells>
  <pageMargins left="0.70866141732283472" right="0.70866141732283472" top="0.78740157480314965" bottom="0.78740157480314965" header="0.31496062992125984" footer="0.31496062992125984"/>
  <pageSetup paperSize="9" scale="62" fitToHeight="0" orientation="portrait" r:id="rId1"/>
  <headerFooter>
    <oddHeader xml:space="preserve">&amp;L&amp;"Arial,Standard"&amp;8Belegliste Einnahmen
&amp;C&amp;"Arial,Standard"&amp;8JBM&amp;R&amp;"Arial,Standard"&amp;8&amp;K000000DPSG Bayern 
Version 1/2025
</oddHeader>
    <oddFooter>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4CF46-AADD-46C8-9C45-4F0E9EA3E9F9}">
  <sheetPr>
    <pageSetUpPr fitToPage="1"/>
  </sheetPr>
  <dimension ref="A1:G156"/>
  <sheetViews>
    <sheetView view="pageLayout" zoomScaleNormal="100" workbookViewId="0">
      <selection activeCell="D4" sqref="D4:F4"/>
    </sheetView>
  </sheetViews>
  <sheetFormatPr baseColWidth="10" defaultRowHeight="14.25" x14ac:dyDescent="0.2"/>
  <cols>
    <col min="1" max="1" width="15.140625" style="62" customWidth="1"/>
    <col min="2" max="2" width="18.140625" style="62" customWidth="1"/>
    <col min="3" max="3" width="24.42578125" style="62" customWidth="1"/>
    <col min="4" max="4" width="26.7109375" style="62" customWidth="1"/>
    <col min="5" max="5" width="14.42578125" style="62" customWidth="1"/>
    <col min="6" max="6" width="39.28515625" style="62" customWidth="1"/>
    <col min="7" max="16384" width="11.42578125" style="62"/>
  </cols>
  <sheetData>
    <row r="1" spans="1:7" s="170" customFormat="1" ht="32.25" customHeight="1" x14ac:dyDescent="0.25">
      <c r="A1" s="488" t="s">
        <v>129</v>
      </c>
      <c r="B1" s="489"/>
      <c r="C1" s="489"/>
      <c r="D1" s="489"/>
      <c r="E1" s="489"/>
      <c r="F1" s="490"/>
      <c r="G1" s="186"/>
    </row>
    <row r="2" spans="1:7" s="170" customFormat="1" ht="15" x14ac:dyDescent="0.2">
      <c r="A2" s="482" t="s">
        <v>333</v>
      </c>
      <c r="B2" s="483"/>
      <c r="C2" s="484"/>
      <c r="D2" s="491">
        <f>Antrag_JBM!G3</f>
        <v>0</v>
      </c>
      <c r="E2" s="491"/>
      <c r="F2" s="492"/>
      <c r="G2" s="187"/>
    </row>
    <row r="3" spans="1:7" s="170" customFormat="1" ht="15" x14ac:dyDescent="0.2">
      <c r="A3" s="482" t="s">
        <v>130</v>
      </c>
      <c r="B3" s="483"/>
      <c r="C3" s="484"/>
      <c r="D3" s="485">
        <f>Antrag_JBM!I4</f>
        <v>0</v>
      </c>
      <c r="E3" s="486"/>
      <c r="F3" s="487"/>
      <c r="G3" s="187"/>
    </row>
    <row r="4" spans="1:7" s="170" customFormat="1" ht="15" x14ac:dyDescent="0.2">
      <c r="A4" s="482" t="s">
        <v>2</v>
      </c>
      <c r="B4" s="483"/>
      <c r="C4" s="484"/>
      <c r="D4" s="485">
        <f>Antrag_JBM!AC4</f>
        <v>0</v>
      </c>
      <c r="E4" s="486"/>
      <c r="F4" s="487"/>
      <c r="G4" s="187"/>
    </row>
    <row r="5" spans="1:7" s="170" customFormat="1" ht="15" x14ac:dyDescent="0.2">
      <c r="A5" s="508" t="s">
        <v>131</v>
      </c>
      <c r="B5" s="509"/>
      <c r="C5" s="509"/>
      <c r="D5" s="496">
        <f>Antrag_JBM!I10</f>
        <v>0</v>
      </c>
      <c r="E5" s="497"/>
      <c r="F5" s="498"/>
      <c r="G5" s="188"/>
    </row>
    <row r="6" spans="1:7" s="170" customFormat="1" ht="15.75" thickBot="1" x14ac:dyDescent="0.25">
      <c r="A6" s="499" t="s">
        <v>132</v>
      </c>
      <c r="B6" s="500"/>
      <c r="C6" s="500"/>
      <c r="D6" s="510">
        <f>Antrag_JBM!I11</f>
        <v>0</v>
      </c>
      <c r="E6" s="511"/>
      <c r="F6" s="512"/>
      <c r="G6" s="188"/>
    </row>
    <row r="7" spans="1:7" s="170" customFormat="1" x14ac:dyDescent="0.2">
      <c r="G7" s="189"/>
    </row>
    <row r="8" spans="1:7" s="170" customFormat="1" ht="36" customHeight="1" x14ac:dyDescent="0.2">
      <c r="A8" s="513" t="s">
        <v>74</v>
      </c>
      <c r="B8" s="513"/>
      <c r="G8" s="189"/>
    </row>
    <row r="9" spans="1:7" s="170" customFormat="1" x14ac:dyDescent="0.2"/>
    <row r="10" spans="1:7" s="251" customFormat="1" ht="15.75" x14ac:dyDescent="0.25">
      <c r="A10" s="505" t="s">
        <v>77</v>
      </c>
      <c r="B10" s="506"/>
      <c r="C10" s="506"/>
      <c r="D10" s="507" t="s">
        <v>425</v>
      </c>
      <c r="E10" s="507"/>
      <c r="F10" s="200">
        <f>SUM(E12:E37)</f>
        <v>0</v>
      </c>
    </row>
    <row r="11" spans="1:7" s="170" customFormat="1" ht="15" x14ac:dyDescent="0.25">
      <c r="A11" s="193" t="s">
        <v>133</v>
      </c>
      <c r="B11" s="193" t="s">
        <v>134</v>
      </c>
      <c r="C11" s="193" t="s">
        <v>332</v>
      </c>
      <c r="D11" s="193" t="s">
        <v>135</v>
      </c>
      <c r="E11" s="193" t="s">
        <v>86</v>
      </c>
      <c r="F11" s="193" t="s">
        <v>136</v>
      </c>
    </row>
    <row r="12" spans="1:7" x14ac:dyDescent="0.2">
      <c r="A12" s="58"/>
      <c r="B12" s="58"/>
      <c r="C12" s="58"/>
      <c r="D12" s="58"/>
      <c r="E12" s="60"/>
      <c r="F12" s="58"/>
    </row>
    <row r="13" spans="1:7" x14ac:dyDescent="0.2">
      <c r="A13" s="58"/>
      <c r="B13" s="58"/>
      <c r="C13" s="58"/>
      <c r="D13" s="58"/>
      <c r="E13" s="60"/>
      <c r="F13" s="58"/>
    </row>
    <row r="14" spans="1:7" x14ac:dyDescent="0.2">
      <c r="A14" s="58"/>
      <c r="B14" s="58"/>
      <c r="C14" s="58"/>
      <c r="D14" s="58"/>
      <c r="E14" s="60"/>
      <c r="F14" s="58"/>
    </row>
    <row r="15" spans="1:7" x14ac:dyDescent="0.2">
      <c r="A15" s="58"/>
      <c r="B15" s="58"/>
      <c r="C15" s="58"/>
      <c r="D15" s="58"/>
      <c r="E15" s="60"/>
      <c r="F15" s="58"/>
    </row>
    <row r="16" spans="1:7" x14ac:dyDescent="0.2">
      <c r="A16" s="58"/>
      <c r="B16" s="58"/>
      <c r="C16" s="58"/>
      <c r="D16" s="58"/>
      <c r="E16" s="60"/>
      <c r="F16" s="58"/>
    </row>
    <row r="17" spans="1:6" x14ac:dyDescent="0.2">
      <c r="A17" s="58"/>
      <c r="B17" s="58"/>
      <c r="C17" s="58"/>
      <c r="D17" s="58"/>
      <c r="E17" s="60"/>
      <c r="F17" s="58"/>
    </row>
    <row r="18" spans="1:6" x14ac:dyDescent="0.2">
      <c r="A18" s="58"/>
      <c r="B18" s="58"/>
      <c r="C18" s="58"/>
      <c r="D18" s="58"/>
      <c r="E18" s="60"/>
      <c r="F18" s="58"/>
    </row>
    <row r="19" spans="1:6" x14ac:dyDescent="0.2">
      <c r="A19" s="58"/>
      <c r="B19" s="58"/>
      <c r="C19" s="58"/>
      <c r="D19" s="58"/>
      <c r="E19" s="60"/>
      <c r="F19" s="58"/>
    </row>
    <row r="20" spans="1:6" x14ac:dyDescent="0.2">
      <c r="A20" s="58"/>
      <c r="B20" s="58"/>
      <c r="C20" s="58"/>
      <c r="D20" s="58"/>
      <c r="E20" s="60"/>
      <c r="F20" s="58"/>
    </row>
    <row r="21" spans="1:6" x14ac:dyDescent="0.2">
      <c r="A21" s="58"/>
      <c r="B21" s="58"/>
      <c r="C21" s="58"/>
      <c r="D21" s="58"/>
      <c r="E21" s="60"/>
      <c r="F21" s="58"/>
    </row>
    <row r="22" spans="1:6" x14ac:dyDescent="0.2">
      <c r="A22" s="58"/>
      <c r="B22" s="58"/>
      <c r="C22" s="58"/>
      <c r="D22" s="58"/>
      <c r="E22" s="60"/>
      <c r="F22" s="58"/>
    </row>
    <row r="23" spans="1:6" x14ac:dyDescent="0.2">
      <c r="A23" s="58"/>
      <c r="B23" s="58"/>
      <c r="C23" s="58"/>
      <c r="D23" s="58"/>
      <c r="E23" s="60"/>
      <c r="F23" s="58"/>
    </row>
    <row r="24" spans="1:6" x14ac:dyDescent="0.2">
      <c r="A24" s="58"/>
      <c r="B24" s="58"/>
      <c r="C24" s="58"/>
      <c r="D24" s="58"/>
      <c r="E24" s="60"/>
      <c r="F24" s="58"/>
    </row>
    <row r="25" spans="1:6" x14ac:dyDescent="0.2">
      <c r="A25" s="58"/>
      <c r="B25" s="58"/>
      <c r="C25" s="58"/>
      <c r="D25" s="58"/>
      <c r="E25" s="60"/>
      <c r="F25" s="58"/>
    </row>
    <row r="26" spans="1:6" x14ac:dyDescent="0.2">
      <c r="A26" s="58"/>
      <c r="B26" s="58"/>
      <c r="C26" s="58"/>
      <c r="D26" s="58"/>
      <c r="E26" s="60"/>
      <c r="F26" s="58"/>
    </row>
    <row r="27" spans="1:6" x14ac:dyDescent="0.2">
      <c r="A27" s="58"/>
      <c r="B27" s="58"/>
      <c r="C27" s="58"/>
      <c r="D27" s="58"/>
      <c r="E27" s="60"/>
      <c r="F27" s="58"/>
    </row>
    <row r="28" spans="1:6" x14ac:dyDescent="0.2">
      <c r="A28" s="58"/>
      <c r="B28" s="58"/>
      <c r="C28" s="58"/>
      <c r="D28" s="58"/>
      <c r="E28" s="60"/>
      <c r="F28" s="58"/>
    </row>
    <row r="29" spans="1:6" x14ac:dyDescent="0.2">
      <c r="A29" s="58"/>
      <c r="B29" s="58"/>
      <c r="C29" s="58"/>
      <c r="D29" s="58"/>
      <c r="E29" s="60"/>
      <c r="F29" s="58"/>
    </row>
    <row r="30" spans="1:6" x14ac:dyDescent="0.2">
      <c r="A30" s="58"/>
      <c r="B30" s="58"/>
      <c r="C30" s="58"/>
      <c r="D30" s="58"/>
      <c r="E30" s="60"/>
      <c r="F30" s="58"/>
    </row>
    <row r="31" spans="1:6" x14ac:dyDescent="0.2">
      <c r="A31" s="58"/>
      <c r="B31" s="58"/>
      <c r="C31" s="58"/>
      <c r="D31" s="58"/>
      <c r="E31" s="60"/>
      <c r="F31" s="58"/>
    </row>
    <row r="32" spans="1:6" x14ac:dyDescent="0.2">
      <c r="A32" s="58"/>
      <c r="B32" s="58"/>
      <c r="C32" s="58"/>
      <c r="D32" s="58"/>
      <c r="E32" s="60"/>
      <c r="F32" s="58"/>
    </row>
    <row r="33" spans="1:6" x14ac:dyDescent="0.2">
      <c r="A33" s="58"/>
      <c r="B33" s="58"/>
      <c r="C33" s="58"/>
      <c r="D33" s="58"/>
      <c r="E33" s="60"/>
      <c r="F33" s="58"/>
    </row>
    <row r="34" spans="1:6" x14ac:dyDescent="0.2">
      <c r="A34" s="58"/>
      <c r="B34" s="58"/>
      <c r="C34" s="58"/>
      <c r="D34" s="58"/>
      <c r="E34" s="60"/>
      <c r="F34" s="58"/>
    </row>
    <row r="35" spans="1:6" x14ac:dyDescent="0.2">
      <c r="A35" s="58"/>
      <c r="B35" s="58"/>
      <c r="C35" s="58"/>
      <c r="D35" s="58"/>
      <c r="E35" s="60"/>
      <c r="F35" s="58"/>
    </row>
    <row r="36" spans="1:6" x14ac:dyDescent="0.2">
      <c r="A36" s="58"/>
      <c r="B36" s="58"/>
      <c r="C36" s="58"/>
      <c r="D36" s="58"/>
      <c r="E36" s="60"/>
      <c r="F36" s="58"/>
    </row>
    <row r="37" spans="1:6" x14ac:dyDescent="0.2">
      <c r="A37" s="58"/>
      <c r="B37" s="58"/>
      <c r="C37" s="58"/>
      <c r="D37" s="58"/>
      <c r="E37" s="60"/>
      <c r="F37" s="58"/>
    </row>
    <row r="38" spans="1:6" x14ac:dyDescent="0.2">
      <c r="A38" s="195"/>
      <c r="B38" s="195"/>
      <c r="C38" s="195"/>
      <c r="D38" s="195"/>
      <c r="E38" s="201"/>
      <c r="F38" s="195"/>
    </row>
    <row r="39" spans="1:6" s="251" customFormat="1" ht="15.75" x14ac:dyDescent="0.25">
      <c r="A39" s="505" t="s">
        <v>79</v>
      </c>
      <c r="B39" s="506"/>
      <c r="C39" s="506"/>
      <c r="D39" s="507" t="s">
        <v>425</v>
      </c>
      <c r="E39" s="507"/>
      <c r="F39" s="200">
        <f>SUM(E41:E80)</f>
        <v>0</v>
      </c>
    </row>
    <row r="40" spans="1:6" s="170" customFormat="1" ht="15" x14ac:dyDescent="0.25">
      <c r="A40" s="193" t="s">
        <v>133</v>
      </c>
      <c r="B40" s="193" t="s">
        <v>134</v>
      </c>
      <c r="C40" s="193" t="s">
        <v>332</v>
      </c>
      <c r="D40" s="193" t="s">
        <v>135</v>
      </c>
      <c r="E40" s="193" t="s">
        <v>86</v>
      </c>
      <c r="F40" s="193" t="s">
        <v>136</v>
      </c>
    </row>
    <row r="41" spans="1:6" x14ac:dyDescent="0.2">
      <c r="A41" s="58"/>
      <c r="B41" s="58"/>
      <c r="C41" s="58"/>
      <c r="D41" s="58"/>
      <c r="E41" s="60"/>
      <c r="F41" s="58"/>
    </row>
    <row r="42" spans="1:6" x14ac:dyDescent="0.2">
      <c r="A42" s="58"/>
      <c r="B42" s="58"/>
      <c r="C42" s="58"/>
      <c r="D42" s="58"/>
      <c r="E42" s="60"/>
      <c r="F42" s="58"/>
    </row>
    <row r="43" spans="1:6" x14ac:dyDescent="0.2">
      <c r="A43" s="58"/>
      <c r="B43" s="58"/>
      <c r="C43" s="58"/>
      <c r="D43" s="58"/>
      <c r="E43" s="60"/>
      <c r="F43" s="58"/>
    </row>
    <row r="44" spans="1:6" x14ac:dyDescent="0.2">
      <c r="A44" s="58"/>
      <c r="B44" s="58"/>
      <c r="C44" s="58"/>
      <c r="D44" s="58"/>
      <c r="E44" s="60"/>
      <c r="F44" s="58"/>
    </row>
    <row r="45" spans="1:6" x14ac:dyDescent="0.2">
      <c r="A45" s="58"/>
      <c r="B45" s="58"/>
      <c r="C45" s="58"/>
      <c r="D45" s="58"/>
      <c r="E45" s="60"/>
      <c r="F45" s="58"/>
    </row>
    <row r="46" spans="1:6" x14ac:dyDescent="0.2">
      <c r="A46" s="58"/>
      <c r="B46" s="58"/>
      <c r="C46" s="58"/>
      <c r="D46" s="58"/>
      <c r="E46" s="60"/>
      <c r="F46" s="58"/>
    </row>
    <row r="47" spans="1:6" x14ac:dyDescent="0.2">
      <c r="A47" s="58"/>
      <c r="B47" s="58"/>
      <c r="C47" s="58"/>
      <c r="D47" s="58"/>
      <c r="E47" s="60"/>
      <c r="F47" s="58"/>
    </row>
    <row r="48" spans="1:6" x14ac:dyDescent="0.2">
      <c r="A48" s="58"/>
      <c r="B48" s="58"/>
      <c r="C48" s="58"/>
      <c r="D48" s="58"/>
      <c r="E48" s="60"/>
      <c r="F48" s="58"/>
    </row>
    <row r="49" spans="1:6" x14ac:dyDescent="0.2">
      <c r="A49" s="58"/>
      <c r="B49" s="58"/>
      <c r="C49" s="58"/>
      <c r="D49" s="58"/>
      <c r="E49" s="60"/>
      <c r="F49" s="58"/>
    </row>
    <row r="50" spans="1:6" x14ac:dyDescent="0.2">
      <c r="A50" s="58"/>
      <c r="B50" s="58"/>
      <c r="C50" s="58"/>
      <c r="D50" s="58"/>
      <c r="E50" s="60"/>
      <c r="F50" s="58"/>
    </row>
    <row r="51" spans="1:6" x14ac:dyDescent="0.2">
      <c r="A51" s="58"/>
      <c r="B51" s="58"/>
      <c r="C51" s="58"/>
      <c r="D51" s="58"/>
      <c r="E51" s="60"/>
      <c r="F51" s="58"/>
    </row>
    <row r="52" spans="1:6" x14ac:dyDescent="0.2">
      <c r="A52" s="58"/>
      <c r="B52" s="58"/>
      <c r="C52" s="58"/>
      <c r="D52" s="58"/>
      <c r="E52" s="60"/>
      <c r="F52" s="58"/>
    </row>
    <row r="53" spans="1:6" x14ac:dyDescent="0.2">
      <c r="A53" s="58"/>
      <c r="B53" s="58"/>
      <c r="C53" s="58"/>
      <c r="D53" s="58"/>
      <c r="E53" s="60"/>
      <c r="F53" s="58"/>
    </row>
    <row r="54" spans="1:6" x14ac:dyDescent="0.2">
      <c r="A54" s="58"/>
      <c r="B54" s="58"/>
      <c r="C54" s="58"/>
      <c r="D54" s="58"/>
      <c r="E54" s="60"/>
      <c r="F54" s="58"/>
    </row>
    <row r="55" spans="1:6" x14ac:dyDescent="0.2">
      <c r="A55" s="58"/>
      <c r="B55" s="58"/>
      <c r="C55" s="58"/>
      <c r="D55" s="58"/>
      <c r="E55" s="60"/>
      <c r="F55" s="58"/>
    </row>
    <row r="56" spans="1:6" x14ac:dyDescent="0.2">
      <c r="A56" s="58"/>
      <c r="B56" s="58"/>
      <c r="C56" s="58"/>
      <c r="D56" s="58"/>
      <c r="E56" s="60"/>
      <c r="F56" s="58"/>
    </row>
    <row r="57" spans="1:6" x14ac:dyDescent="0.2">
      <c r="A57" s="58"/>
      <c r="B57" s="58"/>
      <c r="C57" s="58"/>
      <c r="D57" s="58"/>
      <c r="E57" s="60"/>
      <c r="F57" s="58"/>
    </row>
    <row r="58" spans="1:6" x14ac:dyDescent="0.2">
      <c r="A58" s="58"/>
      <c r="B58" s="58"/>
      <c r="C58" s="58"/>
      <c r="D58" s="58"/>
      <c r="E58" s="60"/>
      <c r="F58" s="58"/>
    </row>
    <row r="59" spans="1:6" x14ac:dyDescent="0.2">
      <c r="A59" s="58"/>
      <c r="B59" s="58"/>
      <c r="C59" s="58"/>
      <c r="D59" s="58"/>
      <c r="E59" s="60"/>
      <c r="F59" s="58"/>
    </row>
    <row r="60" spans="1:6" x14ac:dyDescent="0.2">
      <c r="A60" s="58"/>
      <c r="B60" s="58"/>
      <c r="C60" s="58"/>
      <c r="D60" s="58"/>
      <c r="E60" s="60"/>
      <c r="F60" s="58"/>
    </row>
    <row r="61" spans="1:6" x14ac:dyDescent="0.2">
      <c r="A61" s="58"/>
      <c r="B61" s="58"/>
      <c r="C61" s="58"/>
      <c r="D61" s="58"/>
      <c r="E61" s="60"/>
      <c r="F61" s="58"/>
    </row>
    <row r="62" spans="1:6" x14ac:dyDescent="0.2">
      <c r="A62" s="58"/>
      <c r="B62" s="58"/>
      <c r="C62" s="58"/>
      <c r="D62" s="58"/>
      <c r="E62" s="60"/>
      <c r="F62" s="58"/>
    </row>
    <row r="63" spans="1:6" x14ac:dyDescent="0.2">
      <c r="A63" s="58"/>
      <c r="B63" s="58"/>
      <c r="C63" s="58"/>
      <c r="D63" s="58"/>
      <c r="E63" s="60"/>
      <c r="F63" s="58"/>
    </row>
    <row r="64" spans="1:6" x14ac:dyDescent="0.2">
      <c r="A64" s="58"/>
      <c r="B64" s="58"/>
      <c r="C64" s="58"/>
      <c r="D64" s="58"/>
      <c r="E64" s="60"/>
      <c r="F64" s="58"/>
    </row>
    <row r="65" spans="1:6" x14ac:dyDescent="0.2">
      <c r="A65" s="58"/>
      <c r="B65" s="58"/>
      <c r="C65" s="58"/>
      <c r="D65" s="58"/>
      <c r="E65" s="60"/>
      <c r="F65" s="58"/>
    </row>
    <row r="66" spans="1:6" x14ac:dyDescent="0.2">
      <c r="A66" s="58"/>
      <c r="B66" s="58"/>
      <c r="C66" s="58"/>
      <c r="D66" s="58"/>
      <c r="E66" s="60"/>
      <c r="F66" s="58"/>
    </row>
    <row r="67" spans="1:6" x14ac:dyDescent="0.2">
      <c r="A67" s="58"/>
      <c r="B67" s="58"/>
      <c r="C67" s="58"/>
      <c r="D67" s="58"/>
      <c r="E67" s="60"/>
      <c r="F67" s="58"/>
    </row>
    <row r="68" spans="1:6" x14ac:dyDescent="0.2">
      <c r="A68" s="58"/>
      <c r="B68" s="58"/>
      <c r="C68" s="58"/>
      <c r="D68" s="58"/>
      <c r="E68" s="60"/>
      <c r="F68" s="58"/>
    </row>
    <row r="69" spans="1:6" x14ac:dyDescent="0.2">
      <c r="A69" s="58"/>
      <c r="B69" s="58"/>
      <c r="C69" s="58"/>
      <c r="D69" s="58"/>
      <c r="E69" s="60"/>
      <c r="F69" s="58"/>
    </row>
    <row r="70" spans="1:6" x14ac:dyDescent="0.2">
      <c r="A70" s="58"/>
      <c r="B70" s="58"/>
      <c r="C70" s="58"/>
      <c r="D70" s="58"/>
      <c r="E70" s="60"/>
      <c r="F70" s="58"/>
    </row>
    <row r="71" spans="1:6" x14ac:dyDescent="0.2">
      <c r="A71" s="58"/>
      <c r="B71" s="58"/>
      <c r="C71" s="58"/>
      <c r="D71" s="58"/>
      <c r="E71" s="60"/>
      <c r="F71" s="58"/>
    </row>
    <row r="72" spans="1:6" x14ac:dyDescent="0.2">
      <c r="A72" s="58"/>
      <c r="B72" s="58"/>
      <c r="C72" s="58"/>
      <c r="D72" s="58"/>
      <c r="E72" s="60"/>
      <c r="F72" s="58"/>
    </row>
    <row r="73" spans="1:6" x14ac:dyDescent="0.2">
      <c r="A73" s="58"/>
      <c r="B73" s="58"/>
      <c r="C73" s="58"/>
      <c r="D73" s="58"/>
      <c r="E73" s="60"/>
      <c r="F73" s="58"/>
    </row>
    <row r="74" spans="1:6" x14ac:dyDescent="0.2">
      <c r="A74" s="58"/>
      <c r="B74" s="58"/>
      <c r="C74" s="58"/>
      <c r="D74" s="58"/>
      <c r="E74" s="60"/>
      <c r="F74" s="58"/>
    </row>
    <row r="75" spans="1:6" x14ac:dyDescent="0.2">
      <c r="A75" s="58"/>
      <c r="B75" s="58"/>
      <c r="C75" s="58"/>
      <c r="D75" s="58"/>
      <c r="E75" s="60"/>
      <c r="F75" s="58"/>
    </row>
    <row r="76" spans="1:6" x14ac:dyDescent="0.2">
      <c r="A76" s="58"/>
      <c r="B76" s="58"/>
      <c r="C76" s="58"/>
      <c r="D76" s="58"/>
      <c r="E76" s="60"/>
      <c r="F76" s="58"/>
    </row>
    <row r="77" spans="1:6" x14ac:dyDescent="0.2">
      <c r="A77" s="58"/>
      <c r="B77" s="58"/>
      <c r="C77" s="58"/>
      <c r="D77" s="58"/>
      <c r="E77" s="60"/>
      <c r="F77" s="58"/>
    </row>
    <row r="78" spans="1:6" x14ac:dyDescent="0.2">
      <c r="A78" s="58"/>
      <c r="B78" s="58"/>
      <c r="C78" s="58"/>
      <c r="D78" s="58"/>
      <c r="E78" s="60"/>
      <c r="F78" s="58"/>
    </row>
    <row r="79" spans="1:6" x14ac:dyDescent="0.2">
      <c r="A79" s="58"/>
      <c r="B79" s="58"/>
      <c r="C79" s="58"/>
      <c r="D79" s="58"/>
      <c r="E79" s="60"/>
      <c r="F79" s="58"/>
    </row>
    <row r="80" spans="1:6" x14ac:dyDescent="0.2">
      <c r="A80" s="58"/>
      <c r="B80" s="58"/>
      <c r="C80" s="58"/>
      <c r="D80" s="58"/>
      <c r="E80" s="60"/>
      <c r="F80" s="58"/>
    </row>
    <row r="81" spans="1:6" x14ac:dyDescent="0.2">
      <c r="A81" s="195"/>
      <c r="B81" s="195"/>
      <c r="C81" s="195"/>
      <c r="D81" s="195"/>
      <c r="E81" s="201"/>
      <c r="F81" s="195"/>
    </row>
    <row r="82" spans="1:6" s="251" customFormat="1" ht="15.75" x14ac:dyDescent="0.25">
      <c r="A82" s="505" t="s">
        <v>81</v>
      </c>
      <c r="B82" s="506"/>
      <c r="C82" s="506"/>
      <c r="D82" s="507" t="s">
        <v>425</v>
      </c>
      <c r="E82" s="507"/>
      <c r="F82" s="200">
        <f>SUM(E84:E88)</f>
        <v>0</v>
      </c>
    </row>
    <row r="83" spans="1:6" s="170" customFormat="1" ht="15" x14ac:dyDescent="0.25">
      <c r="A83" s="193" t="s">
        <v>133</v>
      </c>
      <c r="B83" s="193" t="s">
        <v>134</v>
      </c>
      <c r="C83" s="193" t="s">
        <v>332</v>
      </c>
      <c r="D83" s="193" t="s">
        <v>135</v>
      </c>
      <c r="E83" s="193" t="s">
        <v>86</v>
      </c>
      <c r="F83" s="193" t="s">
        <v>136</v>
      </c>
    </row>
    <row r="84" spans="1:6" x14ac:dyDescent="0.2">
      <c r="A84" s="58"/>
      <c r="B84" s="58"/>
      <c r="C84" s="58"/>
      <c r="D84" s="58"/>
      <c r="E84" s="60"/>
      <c r="F84" s="58"/>
    </row>
    <row r="85" spans="1:6" x14ac:dyDescent="0.2">
      <c r="A85" s="58"/>
      <c r="B85" s="58"/>
      <c r="C85" s="58"/>
      <c r="D85" s="58"/>
      <c r="E85" s="60"/>
      <c r="F85" s="58"/>
    </row>
    <row r="86" spans="1:6" x14ac:dyDescent="0.2">
      <c r="A86" s="58"/>
      <c r="B86" s="58"/>
      <c r="C86" s="58"/>
      <c r="D86" s="58"/>
      <c r="E86" s="60"/>
      <c r="F86" s="58"/>
    </row>
    <row r="87" spans="1:6" x14ac:dyDescent="0.2">
      <c r="A87" s="58"/>
      <c r="B87" s="58"/>
      <c r="C87" s="58"/>
      <c r="D87" s="58"/>
      <c r="E87" s="60"/>
      <c r="F87" s="58"/>
    </row>
    <row r="88" spans="1:6" x14ac:dyDescent="0.2">
      <c r="A88" s="58"/>
      <c r="B88" s="58"/>
      <c r="C88" s="58"/>
      <c r="D88" s="58"/>
      <c r="E88" s="60"/>
      <c r="F88" s="58"/>
    </row>
    <row r="89" spans="1:6" x14ac:dyDescent="0.2">
      <c r="A89" s="195"/>
      <c r="B89" s="195"/>
      <c r="C89" s="195"/>
      <c r="D89" s="195"/>
      <c r="E89" s="201"/>
      <c r="F89" s="195"/>
    </row>
    <row r="90" spans="1:6" s="251" customFormat="1" ht="15.75" x14ac:dyDescent="0.25">
      <c r="A90" s="505" t="s">
        <v>428</v>
      </c>
      <c r="B90" s="506"/>
      <c r="C90" s="506"/>
      <c r="D90" s="507" t="s">
        <v>425</v>
      </c>
      <c r="E90" s="507"/>
      <c r="F90" s="200">
        <f>SUM(E92:E99)</f>
        <v>0</v>
      </c>
    </row>
    <row r="91" spans="1:6" s="170" customFormat="1" ht="15" x14ac:dyDescent="0.25">
      <c r="A91" s="193" t="s">
        <v>133</v>
      </c>
      <c r="B91" s="193" t="s">
        <v>134</v>
      </c>
      <c r="C91" s="193" t="s">
        <v>332</v>
      </c>
      <c r="D91" s="193" t="s">
        <v>135</v>
      </c>
      <c r="E91" s="193" t="s">
        <v>86</v>
      </c>
      <c r="F91" s="193" t="s">
        <v>136</v>
      </c>
    </row>
    <row r="92" spans="1:6" x14ac:dyDescent="0.2">
      <c r="A92" s="58"/>
      <c r="B92" s="58"/>
      <c r="C92" s="58"/>
      <c r="D92" s="58"/>
      <c r="E92" s="60"/>
      <c r="F92" s="58"/>
    </row>
    <row r="93" spans="1:6" x14ac:dyDescent="0.2">
      <c r="A93" s="58"/>
      <c r="B93" s="58"/>
      <c r="C93" s="58"/>
      <c r="D93" s="58"/>
      <c r="E93" s="60"/>
      <c r="F93" s="58"/>
    </row>
    <row r="94" spans="1:6" x14ac:dyDescent="0.2">
      <c r="A94" s="58"/>
      <c r="B94" s="58"/>
      <c r="C94" s="58"/>
      <c r="D94" s="58"/>
      <c r="E94" s="60"/>
      <c r="F94" s="58"/>
    </row>
    <row r="95" spans="1:6" x14ac:dyDescent="0.2">
      <c r="A95" s="58"/>
      <c r="B95" s="58"/>
      <c r="C95" s="58"/>
      <c r="D95" s="58"/>
      <c r="E95" s="60"/>
      <c r="F95" s="58"/>
    </row>
    <row r="96" spans="1:6" x14ac:dyDescent="0.2">
      <c r="A96" s="58"/>
      <c r="B96" s="58"/>
      <c r="C96" s="58"/>
      <c r="D96" s="58"/>
      <c r="E96" s="60"/>
      <c r="F96" s="58"/>
    </row>
    <row r="97" spans="1:6" x14ac:dyDescent="0.2">
      <c r="A97" s="58"/>
      <c r="B97" s="58"/>
      <c r="C97" s="58"/>
      <c r="D97" s="58"/>
      <c r="E97" s="60"/>
      <c r="F97" s="58"/>
    </row>
    <row r="98" spans="1:6" x14ac:dyDescent="0.2">
      <c r="A98" s="58"/>
      <c r="B98" s="58"/>
      <c r="C98" s="58"/>
      <c r="D98" s="58"/>
      <c r="E98" s="60"/>
      <c r="F98" s="58"/>
    </row>
    <row r="99" spans="1:6" x14ac:dyDescent="0.2">
      <c r="A99" s="58"/>
      <c r="B99" s="58"/>
      <c r="C99" s="58"/>
      <c r="D99" s="58"/>
      <c r="E99" s="60"/>
      <c r="F99" s="58"/>
    </row>
    <row r="100" spans="1:6" x14ac:dyDescent="0.2">
      <c r="A100" s="195"/>
      <c r="B100" s="195"/>
      <c r="C100" s="195"/>
      <c r="D100" s="195"/>
      <c r="E100" s="201"/>
      <c r="F100" s="195"/>
    </row>
    <row r="101" spans="1:6" s="192" customFormat="1" ht="15.75" x14ac:dyDescent="0.25">
      <c r="A101" s="514" t="s">
        <v>138</v>
      </c>
      <c r="B101" s="515"/>
      <c r="C101" s="515"/>
      <c r="D101" s="516" t="s">
        <v>425</v>
      </c>
      <c r="E101" s="516"/>
      <c r="F101" s="249">
        <f>SUM(E103:E107)</f>
        <v>0</v>
      </c>
    </row>
    <row r="102" spans="1:6" ht="15" x14ac:dyDescent="0.25">
      <c r="A102" s="250" t="s">
        <v>133</v>
      </c>
      <c r="B102" s="250" t="s">
        <v>134</v>
      </c>
      <c r="C102" s="250" t="s">
        <v>332</v>
      </c>
      <c r="D102" s="250" t="s">
        <v>135</v>
      </c>
      <c r="E102" s="250" t="s">
        <v>86</v>
      </c>
      <c r="F102" s="250" t="s">
        <v>136</v>
      </c>
    </row>
    <row r="103" spans="1:6" x14ac:dyDescent="0.2">
      <c r="A103" s="58"/>
      <c r="B103" s="58"/>
      <c r="C103" s="58"/>
      <c r="D103" s="58"/>
      <c r="E103" s="60"/>
      <c r="F103" s="58"/>
    </row>
    <row r="104" spans="1:6" x14ac:dyDescent="0.2">
      <c r="A104" s="58"/>
      <c r="B104" s="58"/>
      <c r="C104" s="58"/>
      <c r="D104" s="58"/>
      <c r="E104" s="60"/>
      <c r="F104" s="58"/>
    </row>
    <row r="105" spans="1:6" x14ac:dyDescent="0.2">
      <c r="A105" s="58"/>
      <c r="B105" s="58"/>
      <c r="C105" s="58"/>
      <c r="D105" s="58"/>
      <c r="E105" s="60"/>
      <c r="F105" s="58"/>
    </row>
    <row r="106" spans="1:6" x14ac:dyDescent="0.2">
      <c r="A106" s="58"/>
      <c r="B106" s="58"/>
      <c r="C106" s="58"/>
      <c r="D106" s="58"/>
      <c r="E106" s="60"/>
      <c r="F106" s="58"/>
    </row>
    <row r="107" spans="1:6" x14ac:dyDescent="0.2">
      <c r="A107" s="58"/>
      <c r="B107" s="58"/>
      <c r="C107" s="58"/>
      <c r="D107" s="58"/>
      <c r="E107" s="60"/>
      <c r="F107" s="58"/>
    </row>
    <row r="108" spans="1:6" x14ac:dyDescent="0.2">
      <c r="A108" s="195"/>
      <c r="B108" s="195"/>
      <c r="C108" s="195"/>
      <c r="D108" s="195"/>
      <c r="E108" s="201"/>
      <c r="F108" s="195"/>
    </row>
    <row r="109" spans="1:6" s="192" customFormat="1" ht="15.75" x14ac:dyDescent="0.25">
      <c r="A109" s="514" t="s">
        <v>87</v>
      </c>
      <c r="B109" s="515"/>
      <c r="C109" s="515"/>
      <c r="D109" s="516" t="s">
        <v>425</v>
      </c>
      <c r="E109" s="516"/>
      <c r="F109" s="249">
        <f>SUM(E111:E138)</f>
        <v>0</v>
      </c>
    </row>
    <row r="110" spans="1:6" ht="15" x14ac:dyDescent="0.25">
      <c r="A110" s="250" t="s">
        <v>133</v>
      </c>
      <c r="B110" s="250" t="s">
        <v>134</v>
      </c>
      <c r="C110" s="250" t="s">
        <v>332</v>
      </c>
      <c r="D110" s="250" t="s">
        <v>135</v>
      </c>
      <c r="E110" s="250" t="s">
        <v>86</v>
      </c>
      <c r="F110" s="250" t="s">
        <v>136</v>
      </c>
    </row>
    <row r="111" spans="1:6" x14ac:dyDescent="0.2">
      <c r="A111" s="58"/>
      <c r="B111" s="58"/>
      <c r="C111" s="58"/>
      <c r="D111" s="58"/>
      <c r="E111" s="60"/>
      <c r="F111" s="58"/>
    </row>
    <row r="112" spans="1:6" x14ac:dyDescent="0.2">
      <c r="A112" s="58"/>
      <c r="B112" s="58"/>
      <c r="C112" s="58"/>
      <c r="D112" s="58"/>
      <c r="E112" s="60"/>
      <c r="F112" s="58"/>
    </row>
    <row r="113" spans="1:6" x14ac:dyDescent="0.2">
      <c r="A113" s="58"/>
      <c r="B113" s="58"/>
      <c r="C113" s="58"/>
      <c r="D113" s="58"/>
      <c r="E113" s="60"/>
      <c r="F113" s="58"/>
    </row>
    <row r="114" spans="1:6" x14ac:dyDescent="0.2">
      <c r="A114" s="58"/>
      <c r="B114" s="58"/>
      <c r="C114" s="58"/>
      <c r="D114" s="58"/>
      <c r="E114" s="60"/>
      <c r="F114" s="58"/>
    </row>
    <row r="115" spans="1:6" x14ac:dyDescent="0.2">
      <c r="A115" s="58"/>
      <c r="B115" s="58"/>
      <c r="C115" s="58"/>
      <c r="D115" s="58"/>
      <c r="E115" s="60"/>
      <c r="F115" s="58"/>
    </row>
    <row r="116" spans="1:6" x14ac:dyDescent="0.2">
      <c r="A116" s="58"/>
      <c r="B116" s="58"/>
      <c r="C116" s="58"/>
      <c r="D116" s="58"/>
      <c r="E116" s="60"/>
      <c r="F116" s="58"/>
    </row>
    <row r="117" spans="1:6" x14ac:dyDescent="0.2">
      <c r="A117" s="58"/>
      <c r="B117" s="58"/>
      <c r="C117" s="58"/>
      <c r="D117" s="58"/>
      <c r="E117" s="60"/>
      <c r="F117" s="58"/>
    </row>
    <row r="118" spans="1:6" x14ac:dyDescent="0.2">
      <c r="A118" s="58"/>
      <c r="B118" s="58"/>
      <c r="C118" s="58"/>
      <c r="D118" s="58"/>
      <c r="E118" s="60"/>
      <c r="F118" s="58"/>
    </row>
    <row r="119" spans="1:6" x14ac:dyDescent="0.2">
      <c r="A119" s="58"/>
      <c r="B119" s="58"/>
      <c r="C119" s="58"/>
      <c r="D119" s="58"/>
      <c r="E119" s="60"/>
      <c r="F119" s="58"/>
    </row>
    <row r="120" spans="1:6" x14ac:dyDescent="0.2">
      <c r="A120" s="58"/>
      <c r="B120" s="58"/>
      <c r="C120" s="58"/>
      <c r="D120" s="58"/>
      <c r="E120" s="60"/>
      <c r="F120" s="58"/>
    </row>
    <row r="121" spans="1:6" x14ac:dyDescent="0.2">
      <c r="A121" s="58"/>
      <c r="B121" s="58"/>
      <c r="C121" s="58"/>
      <c r="D121" s="58"/>
      <c r="E121" s="60"/>
      <c r="F121" s="58"/>
    </row>
    <row r="122" spans="1:6" x14ac:dyDescent="0.2">
      <c r="A122" s="58"/>
      <c r="B122" s="58"/>
      <c r="C122" s="58"/>
      <c r="D122" s="58"/>
      <c r="E122" s="60"/>
      <c r="F122" s="58"/>
    </row>
    <row r="123" spans="1:6" x14ac:dyDescent="0.2">
      <c r="A123" s="58"/>
      <c r="B123" s="58"/>
      <c r="C123" s="58"/>
      <c r="D123" s="58"/>
      <c r="E123" s="60"/>
      <c r="F123" s="58"/>
    </row>
    <row r="124" spans="1:6" x14ac:dyDescent="0.2">
      <c r="A124" s="58"/>
      <c r="B124" s="58"/>
      <c r="C124" s="58"/>
      <c r="D124" s="58"/>
      <c r="E124" s="60"/>
      <c r="F124" s="58"/>
    </row>
    <row r="125" spans="1:6" x14ac:dyDescent="0.2">
      <c r="A125" s="58"/>
      <c r="B125" s="58"/>
      <c r="C125" s="58"/>
      <c r="D125" s="58"/>
      <c r="E125" s="60"/>
      <c r="F125" s="58"/>
    </row>
    <row r="126" spans="1:6" x14ac:dyDescent="0.2">
      <c r="A126" s="58"/>
      <c r="B126" s="58"/>
      <c r="C126" s="58"/>
      <c r="D126" s="58"/>
      <c r="E126" s="60"/>
      <c r="F126" s="58"/>
    </row>
    <row r="127" spans="1:6" x14ac:dyDescent="0.2">
      <c r="A127" s="58"/>
      <c r="B127" s="58"/>
      <c r="C127" s="58"/>
      <c r="D127" s="58"/>
      <c r="E127" s="60"/>
      <c r="F127" s="58"/>
    </row>
    <row r="128" spans="1:6" x14ac:dyDescent="0.2">
      <c r="A128" s="58"/>
      <c r="B128" s="58"/>
      <c r="C128" s="58"/>
      <c r="D128" s="58"/>
      <c r="E128" s="60"/>
      <c r="F128" s="58"/>
    </row>
    <row r="129" spans="1:6" x14ac:dyDescent="0.2">
      <c r="A129" s="58"/>
      <c r="B129" s="58"/>
      <c r="C129" s="58"/>
      <c r="D129" s="58"/>
      <c r="E129" s="60"/>
      <c r="F129" s="58"/>
    </row>
    <row r="130" spans="1:6" x14ac:dyDescent="0.2">
      <c r="A130" s="58"/>
      <c r="B130" s="58"/>
      <c r="C130" s="58"/>
      <c r="D130" s="58"/>
      <c r="E130" s="60"/>
      <c r="F130" s="58"/>
    </row>
    <row r="131" spans="1:6" x14ac:dyDescent="0.2">
      <c r="A131" s="58"/>
      <c r="B131" s="58"/>
      <c r="C131" s="58"/>
      <c r="D131" s="58"/>
      <c r="E131" s="60"/>
      <c r="F131" s="58"/>
    </row>
    <row r="132" spans="1:6" x14ac:dyDescent="0.2">
      <c r="A132" s="58"/>
      <c r="B132" s="58"/>
      <c r="C132" s="58"/>
      <c r="D132" s="58"/>
      <c r="E132" s="60"/>
      <c r="F132" s="58"/>
    </row>
    <row r="133" spans="1:6" x14ac:dyDescent="0.2">
      <c r="A133" s="58"/>
      <c r="B133" s="58"/>
      <c r="C133" s="58"/>
      <c r="D133" s="58"/>
      <c r="E133" s="60"/>
      <c r="F133" s="58"/>
    </row>
    <row r="134" spans="1:6" x14ac:dyDescent="0.2">
      <c r="A134" s="58"/>
      <c r="B134" s="58"/>
      <c r="C134" s="58"/>
      <c r="D134" s="58"/>
      <c r="E134" s="60"/>
      <c r="F134" s="58"/>
    </row>
    <row r="135" spans="1:6" x14ac:dyDescent="0.2">
      <c r="A135" s="58"/>
      <c r="B135" s="58"/>
      <c r="C135" s="58"/>
      <c r="D135" s="58"/>
      <c r="E135" s="60"/>
      <c r="F135" s="58"/>
    </row>
    <row r="136" spans="1:6" x14ac:dyDescent="0.2">
      <c r="A136" s="58"/>
      <c r="B136" s="58"/>
      <c r="C136" s="58"/>
      <c r="D136" s="58"/>
      <c r="E136" s="60"/>
      <c r="F136" s="58"/>
    </row>
    <row r="137" spans="1:6" x14ac:dyDescent="0.2">
      <c r="A137" s="58"/>
      <c r="B137" s="58"/>
      <c r="C137" s="58"/>
      <c r="D137" s="58"/>
      <c r="E137" s="60"/>
      <c r="F137" s="58"/>
    </row>
    <row r="138" spans="1:6" x14ac:dyDescent="0.2">
      <c r="A138" s="58"/>
      <c r="B138" s="58"/>
      <c r="C138" s="58"/>
      <c r="D138" s="58"/>
      <c r="E138" s="60"/>
      <c r="F138" s="58"/>
    </row>
    <row r="139" spans="1:6" x14ac:dyDescent="0.2">
      <c r="A139" s="195"/>
      <c r="B139" s="195"/>
      <c r="C139" s="195"/>
      <c r="D139" s="195"/>
      <c r="E139" s="201"/>
      <c r="F139" s="195"/>
    </row>
    <row r="140" spans="1:6" s="251" customFormat="1" ht="15.75" x14ac:dyDescent="0.25">
      <c r="A140" s="505" t="s">
        <v>139</v>
      </c>
      <c r="B140" s="506"/>
      <c r="C140" s="506"/>
      <c r="D140" s="507" t="s">
        <v>425</v>
      </c>
      <c r="E140" s="507"/>
      <c r="F140" s="200">
        <f>SUM(E142:E149)</f>
        <v>0</v>
      </c>
    </row>
    <row r="141" spans="1:6" s="170" customFormat="1" ht="15" x14ac:dyDescent="0.25">
      <c r="A141" s="193" t="s">
        <v>133</v>
      </c>
      <c r="B141" s="193" t="s">
        <v>134</v>
      </c>
      <c r="C141" s="193" t="s">
        <v>332</v>
      </c>
      <c r="D141" s="193" t="s">
        <v>135</v>
      </c>
      <c r="E141" s="193" t="s">
        <v>86</v>
      </c>
      <c r="F141" s="193" t="s">
        <v>136</v>
      </c>
    </row>
    <row r="142" spans="1:6" x14ac:dyDescent="0.2">
      <c r="A142" s="58"/>
      <c r="B142" s="58"/>
      <c r="C142" s="58"/>
      <c r="D142" s="58"/>
      <c r="E142" s="60"/>
      <c r="F142" s="58"/>
    </row>
    <row r="143" spans="1:6" x14ac:dyDescent="0.2">
      <c r="A143" s="58"/>
      <c r="B143" s="58"/>
      <c r="C143" s="58"/>
      <c r="D143" s="58"/>
      <c r="E143" s="60"/>
      <c r="F143" s="58"/>
    </row>
    <row r="144" spans="1:6" x14ac:dyDescent="0.2">
      <c r="A144" s="58"/>
      <c r="B144" s="58"/>
      <c r="C144" s="58"/>
      <c r="D144" s="58"/>
      <c r="E144" s="60"/>
      <c r="F144" s="58"/>
    </row>
    <row r="145" spans="1:6" x14ac:dyDescent="0.2">
      <c r="A145" s="58"/>
      <c r="B145" s="58"/>
      <c r="C145" s="58"/>
      <c r="D145" s="58"/>
      <c r="E145" s="60"/>
      <c r="F145" s="58"/>
    </row>
    <row r="146" spans="1:6" x14ac:dyDescent="0.2">
      <c r="A146" s="58"/>
      <c r="B146" s="58"/>
      <c r="C146" s="58"/>
      <c r="D146" s="58"/>
      <c r="E146" s="60"/>
      <c r="F146" s="58"/>
    </row>
    <row r="147" spans="1:6" x14ac:dyDescent="0.2">
      <c r="A147" s="58"/>
      <c r="B147" s="58"/>
      <c r="C147" s="58"/>
      <c r="D147" s="58"/>
      <c r="E147" s="60"/>
      <c r="F147" s="58"/>
    </row>
    <row r="148" spans="1:6" x14ac:dyDescent="0.2">
      <c r="A148" s="58"/>
      <c r="B148" s="58"/>
      <c r="C148" s="58"/>
      <c r="D148" s="58"/>
      <c r="E148" s="60"/>
      <c r="F148" s="58"/>
    </row>
    <row r="149" spans="1:6" x14ac:dyDescent="0.2">
      <c r="A149" s="58"/>
      <c r="B149" s="58"/>
      <c r="C149" s="58"/>
      <c r="D149" s="58"/>
      <c r="E149" s="60"/>
      <c r="F149" s="58"/>
    </row>
    <row r="150" spans="1:6" x14ac:dyDescent="0.2">
      <c r="A150" s="195"/>
      <c r="B150" s="195"/>
      <c r="C150" s="195"/>
      <c r="D150" s="195"/>
      <c r="E150" s="201"/>
      <c r="F150" s="195"/>
    </row>
    <row r="151" spans="1:6" s="251" customFormat="1" ht="15.75" x14ac:dyDescent="0.25">
      <c r="A151" s="505" t="s">
        <v>89</v>
      </c>
      <c r="B151" s="506"/>
      <c r="C151" s="506"/>
      <c r="D151" s="507" t="s">
        <v>425</v>
      </c>
      <c r="E151" s="507"/>
      <c r="F151" s="200">
        <f>SUM(E153:E155)</f>
        <v>0</v>
      </c>
    </row>
    <row r="152" spans="1:6" s="170" customFormat="1" ht="15" x14ac:dyDescent="0.25">
      <c r="A152" s="193" t="s">
        <v>133</v>
      </c>
      <c r="B152" s="193" t="s">
        <v>134</v>
      </c>
      <c r="C152" s="193" t="s">
        <v>332</v>
      </c>
      <c r="D152" s="193" t="s">
        <v>135</v>
      </c>
      <c r="E152" s="193" t="s">
        <v>86</v>
      </c>
      <c r="F152" s="193" t="s">
        <v>136</v>
      </c>
    </row>
    <row r="153" spans="1:6" x14ac:dyDescent="0.2">
      <c r="A153" s="58"/>
      <c r="B153" s="58"/>
      <c r="C153" s="58"/>
      <c r="D153" s="58"/>
      <c r="E153" s="60"/>
      <c r="F153" s="58"/>
    </row>
    <row r="154" spans="1:6" x14ac:dyDescent="0.2">
      <c r="A154" s="58"/>
      <c r="B154" s="58"/>
      <c r="C154" s="58"/>
      <c r="D154" s="58"/>
      <c r="E154" s="60"/>
      <c r="F154" s="58"/>
    </row>
    <row r="155" spans="1:6" x14ac:dyDescent="0.2">
      <c r="A155" s="58"/>
      <c r="B155" s="58"/>
      <c r="C155" s="58"/>
      <c r="D155" s="58"/>
      <c r="E155" s="60"/>
      <c r="F155" s="58"/>
    </row>
    <row r="156" spans="1:6" x14ac:dyDescent="0.2">
      <c r="A156" s="195"/>
      <c r="B156" s="195"/>
      <c r="C156" s="195"/>
      <c r="D156" s="195"/>
      <c r="E156" s="201"/>
      <c r="F156" s="195"/>
    </row>
  </sheetData>
  <sheetProtection algorithmName="SHA-512" hashValue="k1pdijLb+fwfQTOvom4STeSn74WHn0siRAzoR/4Z6PLqTxndO/tSlXQjJ7ITBOJjkLaogYtukuGtwhfTM1psuQ==" saltValue="XIRmuVjzQ1s+9qZq7FnIlg==" spinCount="100000" sheet="1" insertRows="0" deleteRows="0"/>
  <mergeCells count="28">
    <mergeCell ref="A151:C151"/>
    <mergeCell ref="D151:E151"/>
    <mergeCell ref="A101:C101"/>
    <mergeCell ref="D101:E101"/>
    <mergeCell ref="A109:C109"/>
    <mergeCell ref="D109:E109"/>
    <mergeCell ref="A140:C140"/>
    <mergeCell ref="D140:E140"/>
    <mergeCell ref="A39:C39"/>
    <mergeCell ref="D39:E39"/>
    <mergeCell ref="A82:C82"/>
    <mergeCell ref="D82:E82"/>
    <mergeCell ref="A90:C90"/>
    <mergeCell ref="D90:E90"/>
    <mergeCell ref="A10:C10"/>
    <mergeCell ref="D10:E10"/>
    <mergeCell ref="A1:F1"/>
    <mergeCell ref="A2:C2"/>
    <mergeCell ref="D2:F2"/>
    <mergeCell ref="A3:C3"/>
    <mergeCell ref="D3:F3"/>
    <mergeCell ref="A4:C4"/>
    <mergeCell ref="D4:F4"/>
    <mergeCell ref="A5:C5"/>
    <mergeCell ref="D5:F5"/>
    <mergeCell ref="A6:C6"/>
    <mergeCell ref="D6:F6"/>
    <mergeCell ref="A8:B8"/>
  </mergeCells>
  <pageMargins left="0.70866141732283472" right="0.70866141732283472" top="0.78740157480314965" bottom="0.78740157480314965" header="0.31496062992125984" footer="0.31496062992125984"/>
  <pageSetup paperSize="9" scale="63" fitToHeight="0" orientation="portrait" r:id="rId1"/>
  <headerFooter>
    <oddHeader xml:space="preserve">&amp;L&amp;"Arial,Standard"&amp;8Belegliste Ausgaben
&amp;C&amp;"Arial,Standard"&amp;8JBM&amp;R&amp;"Arial,Standard"&amp;8&amp;K000000DPSG Bayern
Version 1/2025
</oddHeader>
    <oddFooter>&amp;CSeite &amp;P von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05351-B805-48B7-84ED-051E0F71CFD0}">
  <sheetPr>
    <pageSetUpPr fitToPage="1"/>
  </sheetPr>
  <dimension ref="A1:F71"/>
  <sheetViews>
    <sheetView view="pageLayout" zoomScaleNormal="100" workbookViewId="0">
      <selection activeCell="D4" sqref="D4:E4"/>
    </sheetView>
  </sheetViews>
  <sheetFormatPr baseColWidth="10" defaultRowHeight="14.25" x14ac:dyDescent="0.2"/>
  <cols>
    <col min="1" max="1" width="8.140625" style="55" customWidth="1"/>
    <col min="2" max="2" width="30.28515625" style="62" customWidth="1"/>
    <col min="3" max="3" width="16.7109375" style="62" customWidth="1"/>
    <col min="4" max="4" width="63.42578125" style="55" customWidth="1"/>
    <col min="5" max="5" width="15.28515625" style="55" customWidth="1"/>
    <col min="6" max="16384" width="11.42578125" style="55"/>
  </cols>
  <sheetData>
    <row r="1" spans="1:6" s="161" customFormat="1" ht="28.5" customHeight="1" thickBot="1" x14ac:dyDescent="0.25">
      <c r="A1" s="488" t="s">
        <v>140</v>
      </c>
      <c r="B1" s="489"/>
      <c r="C1" s="489"/>
      <c r="D1" s="489"/>
      <c r="E1" s="490"/>
    </row>
    <row r="2" spans="1:6" s="161" customFormat="1" ht="15" x14ac:dyDescent="0.2">
      <c r="A2" s="521" t="s">
        <v>333</v>
      </c>
      <c r="B2" s="522"/>
      <c r="C2" s="522"/>
      <c r="D2" s="523">
        <f>Antrag_JBM!G3</f>
        <v>0</v>
      </c>
      <c r="E2" s="524"/>
      <c r="F2" s="162"/>
    </row>
    <row r="3" spans="1:6" s="161" customFormat="1" ht="15" x14ac:dyDescent="0.2">
      <c r="A3" s="517" t="s">
        <v>130</v>
      </c>
      <c r="B3" s="518"/>
      <c r="C3" s="518"/>
      <c r="D3" s="519">
        <f>Antrag_JBM!I4</f>
        <v>0</v>
      </c>
      <c r="E3" s="520"/>
    </row>
    <row r="4" spans="1:6" s="161" customFormat="1" ht="15" x14ac:dyDescent="0.2">
      <c r="A4" s="517" t="s">
        <v>2</v>
      </c>
      <c r="B4" s="518"/>
      <c r="C4" s="518"/>
      <c r="D4" s="519">
        <f>Antrag_JBM!AC4</f>
        <v>0</v>
      </c>
      <c r="E4" s="520"/>
    </row>
    <row r="5" spans="1:6" s="161" customFormat="1" ht="15" x14ac:dyDescent="0.2">
      <c r="A5" s="525" t="s">
        <v>131</v>
      </c>
      <c r="B5" s="526"/>
      <c r="C5" s="526"/>
      <c r="D5" s="527">
        <f>Antrag_JBM!I10</f>
        <v>0</v>
      </c>
      <c r="E5" s="528"/>
    </row>
    <row r="6" spans="1:6" s="161" customFormat="1" ht="15.75" thickBot="1" x14ac:dyDescent="0.25">
      <c r="A6" s="529" t="s">
        <v>132</v>
      </c>
      <c r="B6" s="530"/>
      <c r="C6" s="530"/>
      <c r="D6" s="531">
        <f>Antrag_JBM!I11</f>
        <v>0</v>
      </c>
      <c r="E6" s="532"/>
    </row>
    <row r="7" spans="1:6" s="38" customFormat="1" ht="15" thickBot="1" x14ac:dyDescent="0.25">
      <c r="B7" s="163"/>
      <c r="C7" s="163"/>
    </row>
    <row r="8" spans="1:6" s="161" customFormat="1" ht="37.5" customHeight="1" x14ac:dyDescent="0.2">
      <c r="A8" s="533" t="s">
        <v>141</v>
      </c>
      <c r="B8" s="534"/>
      <c r="C8" s="164">
        <f>SUM(E12:E71)</f>
        <v>0</v>
      </c>
      <c r="D8" s="165" t="s">
        <v>416</v>
      </c>
      <c r="E8" s="166">
        <f>C8*12.15</f>
        <v>0</v>
      </c>
    </row>
    <row r="9" spans="1:6" ht="75" customHeight="1" thickBot="1" x14ac:dyDescent="0.25">
      <c r="A9" s="98" t="s">
        <v>109</v>
      </c>
      <c r="B9" s="167"/>
      <c r="C9" s="99" t="s">
        <v>334</v>
      </c>
      <c r="D9" s="168"/>
      <c r="E9" s="169"/>
    </row>
    <row r="10" spans="1:6" s="161" customFormat="1" x14ac:dyDescent="0.2">
      <c r="B10" s="170"/>
      <c r="C10" s="170"/>
    </row>
    <row r="11" spans="1:6" s="161" customFormat="1" ht="15" x14ac:dyDescent="0.2">
      <c r="A11" s="48"/>
      <c r="B11" s="61" t="s">
        <v>417</v>
      </c>
      <c r="C11" s="171" t="s">
        <v>117</v>
      </c>
      <c r="D11" s="48" t="s">
        <v>142</v>
      </c>
      <c r="E11" s="125" t="s">
        <v>143</v>
      </c>
    </row>
    <row r="12" spans="1:6" x14ac:dyDescent="0.2">
      <c r="A12" s="172">
        <f t="shared" ref="A12:A43" si="0">ROW()-ROW(StartFALnr)</f>
        <v>1</v>
      </c>
      <c r="B12" s="101"/>
      <c r="C12" s="102"/>
      <c r="D12" s="102"/>
      <c r="E12" s="173">
        <v>0</v>
      </c>
    </row>
    <row r="13" spans="1:6" x14ac:dyDescent="0.2">
      <c r="A13" s="172">
        <f t="shared" si="0"/>
        <v>2</v>
      </c>
      <c r="B13" s="101"/>
      <c r="C13" s="102"/>
      <c r="D13" s="102"/>
      <c r="E13" s="173">
        <v>0</v>
      </c>
    </row>
    <row r="14" spans="1:6" x14ac:dyDescent="0.2">
      <c r="A14" s="172">
        <f t="shared" si="0"/>
        <v>3</v>
      </c>
      <c r="B14" s="101"/>
      <c r="C14" s="102"/>
      <c r="D14" s="102"/>
      <c r="E14" s="173">
        <v>0</v>
      </c>
    </row>
    <row r="15" spans="1:6" x14ac:dyDescent="0.2">
      <c r="A15" s="172">
        <f t="shared" si="0"/>
        <v>4</v>
      </c>
      <c r="B15" s="101"/>
      <c r="C15" s="102"/>
      <c r="D15" s="102"/>
      <c r="E15" s="173">
        <v>0</v>
      </c>
    </row>
    <row r="16" spans="1:6" x14ac:dyDescent="0.2">
      <c r="A16" s="172">
        <f t="shared" si="0"/>
        <v>5</v>
      </c>
      <c r="B16" s="101"/>
      <c r="C16" s="102"/>
      <c r="D16" s="102"/>
      <c r="E16" s="173">
        <v>0</v>
      </c>
    </row>
    <row r="17" spans="1:5" x14ac:dyDescent="0.2">
      <c r="A17" s="172">
        <f t="shared" si="0"/>
        <v>6</v>
      </c>
      <c r="B17" s="101"/>
      <c r="C17" s="102"/>
      <c r="D17" s="102"/>
      <c r="E17" s="173">
        <v>0</v>
      </c>
    </row>
    <row r="18" spans="1:5" x14ac:dyDescent="0.2">
      <c r="A18" s="172">
        <f t="shared" si="0"/>
        <v>7</v>
      </c>
      <c r="B18" s="101"/>
      <c r="C18" s="102"/>
      <c r="D18" s="102"/>
      <c r="E18" s="173">
        <v>0</v>
      </c>
    </row>
    <row r="19" spans="1:5" x14ac:dyDescent="0.2">
      <c r="A19" s="172">
        <f t="shared" si="0"/>
        <v>8</v>
      </c>
      <c r="B19" s="101"/>
      <c r="C19" s="102"/>
      <c r="D19" s="102"/>
      <c r="E19" s="173">
        <v>0</v>
      </c>
    </row>
    <row r="20" spans="1:5" x14ac:dyDescent="0.2">
      <c r="A20" s="172">
        <f t="shared" si="0"/>
        <v>9</v>
      </c>
      <c r="B20" s="101"/>
      <c r="C20" s="102"/>
      <c r="D20" s="102"/>
      <c r="E20" s="173">
        <v>0</v>
      </c>
    </row>
    <row r="21" spans="1:5" x14ac:dyDescent="0.2">
      <c r="A21" s="172">
        <f t="shared" si="0"/>
        <v>10</v>
      </c>
      <c r="B21" s="101"/>
      <c r="C21" s="102"/>
      <c r="D21" s="102"/>
      <c r="E21" s="173">
        <v>0</v>
      </c>
    </row>
    <row r="22" spans="1:5" x14ac:dyDescent="0.2">
      <c r="A22" s="172">
        <f t="shared" si="0"/>
        <v>11</v>
      </c>
      <c r="B22" s="101"/>
      <c r="C22" s="102"/>
      <c r="D22" s="102"/>
      <c r="E22" s="173">
        <v>0</v>
      </c>
    </row>
    <row r="23" spans="1:5" x14ac:dyDescent="0.2">
      <c r="A23" s="172">
        <f t="shared" si="0"/>
        <v>12</v>
      </c>
      <c r="B23" s="101"/>
      <c r="C23" s="102"/>
      <c r="D23" s="102"/>
      <c r="E23" s="173">
        <v>0</v>
      </c>
    </row>
    <row r="24" spans="1:5" x14ac:dyDescent="0.2">
      <c r="A24" s="172">
        <f t="shared" si="0"/>
        <v>13</v>
      </c>
      <c r="B24" s="101"/>
      <c r="C24" s="102"/>
      <c r="D24" s="102"/>
      <c r="E24" s="173">
        <v>0</v>
      </c>
    </row>
    <row r="25" spans="1:5" x14ac:dyDescent="0.2">
      <c r="A25" s="172">
        <f t="shared" si="0"/>
        <v>14</v>
      </c>
      <c r="B25" s="101"/>
      <c r="C25" s="102"/>
      <c r="D25" s="102"/>
      <c r="E25" s="173">
        <v>0</v>
      </c>
    </row>
    <row r="26" spans="1:5" x14ac:dyDescent="0.2">
      <c r="A26" s="172">
        <f t="shared" si="0"/>
        <v>15</v>
      </c>
      <c r="B26" s="101"/>
      <c r="C26" s="102"/>
      <c r="D26" s="102"/>
      <c r="E26" s="173">
        <v>0</v>
      </c>
    </row>
    <row r="27" spans="1:5" x14ac:dyDescent="0.2">
      <c r="A27" s="172">
        <f t="shared" si="0"/>
        <v>16</v>
      </c>
      <c r="B27" s="101"/>
      <c r="C27" s="102"/>
      <c r="D27" s="102"/>
      <c r="E27" s="173">
        <v>0</v>
      </c>
    </row>
    <row r="28" spans="1:5" x14ac:dyDescent="0.2">
      <c r="A28" s="172">
        <f t="shared" si="0"/>
        <v>17</v>
      </c>
      <c r="B28" s="101"/>
      <c r="C28" s="102"/>
      <c r="D28" s="102"/>
      <c r="E28" s="173">
        <v>0</v>
      </c>
    </row>
    <row r="29" spans="1:5" x14ac:dyDescent="0.2">
      <c r="A29" s="172">
        <f t="shared" si="0"/>
        <v>18</v>
      </c>
      <c r="B29" s="101"/>
      <c r="C29" s="102"/>
      <c r="D29" s="102"/>
      <c r="E29" s="173">
        <v>0</v>
      </c>
    </row>
    <row r="30" spans="1:5" x14ac:dyDescent="0.2">
      <c r="A30" s="172">
        <f t="shared" si="0"/>
        <v>19</v>
      </c>
      <c r="B30" s="101"/>
      <c r="C30" s="102"/>
      <c r="D30" s="102"/>
      <c r="E30" s="173">
        <v>0</v>
      </c>
    </row>
    <row r="31" spans="1:5" x14ac:dyDescent="0.2">
      <c r="A31" s="172">
        <f t="shared" si="0"/>
        <v>20</v>
      </c>
      <c r="B31" s="101"/>
      <c r="C31" s="102"/>
      <c r="D31" s="102"/>
      <c r="E31" s="173">
        <v>0</v>
      </c>
    </row>
    <row r="32" spans="1:5" x14ac:dyDescent="0.2">
      <c r="A32" s="172">
        <f t="shared" si="0"/>
        <v>21</v>
      </c>
      <c r="B32" s="101"/>
      <c r="C32" s="102"/>
      <c r="D32" s="102"/>
      <c r="E32" s="173">
        <v>0</v>
      </c>
    </row>
    <row r="33" spans="1:5" x14ac:dyDescent="0.2">
      <c r="A33" s="172">
        <f t="shared" si="0"/>
        <v>22</v>
      </c>
      <c r="B33" s="101"/>
      <c r="C33" s="102"/>
      <c r="D33" s="102"/>
      <c r="E33" s="173">
        <v>0</v>
      </c>
    </row>
    <row r="34" spans="1:5" x14ac:dyDescent="0.2">
      <c r="A34" s="172">
        <f t="shared" si="0"/>
        <v>23</v>
      </c>
      <c r="B34" s="101"/>
      <c r="C34" s="102"/>
      <c r="D34" s="102"/>
      <c r="E34" s="173">
        <v>0</v>
      </c>
    </row>
    <row r="35" spans="1:5" x14ac:dyDescent="0.2">
      <c r="A35" s="172">
        <f t="shared" si="0"/>
        <v>24</v>
      </c>
      <c r="B35" s="101"/>
      <c r="C35" s="102"/>
      <c r="D35" s="102"/>
      <c r="E35" s="173">
        <v>0</v>
      </c>
    </row>
    <row r="36" spans="1:5" x14ac:dyDescent="0.2">
      <c r="A36" s="172">
        <f t="shared" si="0"/>
        <v>25</v>
      </c>
      <c r="B36" s="101"/>
      <c r="C36" s="102"/>
      <c r="D36" s="102"/>
      <c r="E36" s="173">
        <v>0</v>
      </c>
    </row>
    <row r="37" spans="1:5" x14ac:dyDescent="0.2">
      <c r="A37" s="172">
        <f t="shared" si="0"/>
        <v>26</v>
      </c>
      <c r="B37" s="101"/>
      <c r="C37" s="102"/>
      <c r="D37" s="102"/>
      <c r="E37" s="173">
        <v>0</v>
      </c>
    </row>
    <row r="38" spans="1:5" x14ac:dyDescent="0.2">
      <c r="A38" s="172">
        <f t="shared" si="0"/>
        <v>27</v>
      </c>
      <c r="B38" s="101"/>
      <c r="C38" s="102"/>
      <c r="D38" s="102"/>
      <c r="E38" s="173">
        <v>0</v>
      </c>
    </row>
    <row r="39" spans="1:5" x14ac:dyDescent="0.2">
      <c r="A39" s="172">
        <f t="shared" si="0"/>
        <v>28</v>
      </c>
      <c r="B39" s="101"/>
      <c r="C39" s="102"/>
      <c r="D39" s="102"/>
      <c r="E39" s="173">
        <v>0</v>
      </c>
    </row>
    <row r="40" spans="1:5" x14ac:dyDescent="0.2">
      <c r="A40" s="172">
        <f t="shared" si="0"/>
        <v>29</v>
      </c>
      <c r="B40" s="101"/>
      <c r="C40" s="102"/>
      <c r="D40" s="102"/>
      <c r="E40" s="173">
        <v>0</v>
      </c>
    </row>
    <row r="41" spans="1:5" x14ac:dyDescent="0.2">
      <c r="A41" s="172">
        <f t="shared" si="0"/>
        <v>30</v>
      </c>
      <c r="B41" s="101"/>
      <c r="C41" s="102"/>
      <c r="D41" s="102"/>
      <c r="E41" s="173">
        <v>0</v>
      </c>
    </row>
    <row r="42" spans="1:5" x14ac:dyDescent="0.2">
      <c r="A42" s="172">
        <f t="shared" si="0"/>
        <v>31</v>
      </c>
      <c r="B42" s="101"/>
      <c r="C42" s="102"/>
      <c r="D42" s="102"/>
      <c r="E42" s="173">
        <v>0</v>
      </c>
    </row>
    <row r="43" spans="1:5" x14ac:dyDescent="0.2">
      <c r="A43" s="172">
        <f t="shared" si="0"/>
        <v>32</v>
      </c>
      <c r="B43" s="101"/>
      <c r="C43" s="102"/>
      <c r="D43" s="102"/>
      <c r="E43" s="173">
        <v>0</v>
      </c>
    </row>
    <row r="44" spans="1:5" x14ac:dyDescent="0.2">
      <c r="A44" s="172">
        <f t="shared" ref="A44:A71" si="1">ROW()-ROW(StartFALnr)</f>
        <v>33</v>
      </c>
      <c r="B44" s="101"/>
      <c r="C44" s="102"/>
      <c r="D44" s="102"/>
      <c r="E44" s="173">
        <v>0</v>
      </c>
    </row>
    <row r="45" spans="1:5" x14ac:dyDescent="0.2">
      <c r="A45" s="172">
        <f t="shared" si="1"/>
        <v>34</v>
      </c>
      <c r="B45" s="101"/>
      <c r="C45" s="102"/>
      <c r="D45" s="102"/>
      <c r="E45" s="173">
        <v>0</v>
      </c>
    </row>
    <row r="46" spans="1:5" x14ac:dyDescent="0.2">
      <c r="A46" s="172">
        <f t="shared" si="1"/>
        <v>35</v>
      </c>
      <c r="B46" s="101"/>
      <c r="C46" s="102"/>
      <c r="D46" s="102"/>
      <c r="E46" s="173">
        <v>0</v>
      </c>
    </row>
    <row r="47" spans="1:5" x14ac:dyDescent="0.2">
      <c r="A47" s="172">
        <f t="shared" si="1"/>
        <v>36</v>
      </c>
      <c r="B47" s="101"/>
      <c r="C47" s="102"/>
      <c r="D47" s="102"/>
      <c r="E47" s="173">
        <v>0</v>
      </c>
    </row>
    <row r="48" spans="1:5" x14ac:dyDescent="0.2">
      <c r="A48" s="172">
        <f t="shared" si="1"/>
        <v>37</v>
      </c>
      <c r="B48" s="101"/>
      <c r="C48" s="102"/>
      <c r="D48" s="102"/>
      <c r="E48" s="173">
        <v>0</v>
      </c>
    </row>
    <row r="49" spans="1:5" x14ac:dyDescent="0.2">
      <c r="A49" s="172">
        <f t="shared" si="1"/>
        <v>38</v>
      </c>
      <c r="B49" s="101"/>
      <c r="C49" s="102"/>
      <c r="D49" s="102"/>
      <c r="E49" s="173">
        <v>0</v>
      </c>
    </row>
    <row r="50" spans="1:5" x14ac:dyDescent="0.2">
      <c r="A50" s="172">
        <f t="shared" si="1"/>
        <v>39</v>
      </c>
      <c r="B50" s="101"/>
      <c r="C50" s="102"/>
      <c r="D50" s="102"/>
      <c r="E50" s="173">
        <v>0</v>
      </c>
    </row>
    <row r="51" spans="1:5" x14ac:dyDescent="0.2">
      <c r="A51" s="172">
        <f t="shared" si="1"/>
        <v>40</v>
      </c>
      <c r="B51" s="101"/>
      <c r="C51" s="102"/>
      <c r="D51" s="102"/>
      <c r="E51" s="173">
        <v>0</v>
      </c>
    </row>
    <row r="52" spans="1:5" x14ac:dyDescent="0.2">
      <c r="A52" s="172">
        <f t="shared" si="1"/>
        <v>41</v>
      </c>
      <c r="B52" s="101"/>
      <c r="C52" s="102"/>
      <c r="D52" s="102"/>
      <c r="E52" s="173">
        <v>0</v>
      </c>
    </row>
    <row r="53" spans="1:5" x14ac:dyDescent="0.2">
      <c r="A53" s="172">
        <f t="shared" si="1"/>
        <v>42</v>
      </c>
      <c r="B53" s="101"/>
      <c r="C53" s="102"/>
      <c r="D53" s="102"/>
      <c r="E53" s="173">
        <v>0</v>
      </c>
    </row>
    <row r="54" spans="1:5" x14ac:dyDescent="0.2">
      <c r="A54" s="172">
        <f t="shared" si="1"/>
        <v>43</v>
      </c>
      <c r="B54" s="101"/>
      <c r="C54" s="102"/>
      <c r="D54" s="102"/>
      <c r="E54" s="173">
        <v>0</v>
      </c>
    </row>
    <row r="55" spans="1:5" x14ac:dyDescent="0.2">
      <c r="A55" s="172">
        <f t="shared" si="1"/>
        <v>44</v>
      </c>
      <c r="B55" s="101"/>
      <c r="C55" s="102"/>
      <c r="D55" s="102"/>
      <c r="E55" s="173">
        <v>0</v>
      </c>
    </row>
    <row r="56" spans="1:5" x14ac:dyDescent="0.2">
      <c r="A56" s="172">
        <f t="shared" si="1"/>
        <v>45</v>
      </c>
      <c r="B56" s="101"/>
      <c r="C56" s="102"/>
      <c r="D56" s="102"/>
      <c r="E56" s="173">
        <v>0</v>
      </c>
    </row>
    <row r="57" spans="1:5" x14ac:dyDescent="0.2">
      <c r="A57" s="172">
        <f t="shared" si="1"/>
        <v>46</v>
      </c>
      <c r="B57" s="101"/>
      <c r="C57" s="102"/>
      <c r="D57" s="102"/>
      <c r="E57" s="173">
        <v>0</v>
      </c>
    </row>
    <row r="58" spans="1:5" x14ac:dyDescent="0.2">
      <c r="A58" s="172">
        <f t="shared" si="1"/>
        <v>47</v>
      </c>
      <c r="B58" s="101"/>
      <c r="C58" s="102"/>
      <c r="D58" s="102"/>
      <c r="E58" s="173">
        <v>0</v>
      </c>
    </row>
    <row r="59" spans="1:5" x14ac:dyDescent="0.2">
      <c r="A59" s="172">
        <f t="shared" si="1"/>
        <v>48</v>
      </c>
      <c r="B59" s="101"/>
      <c r="C59" s="102"/>
      <c r="D59" s="102"/>
      <c r="E59" s="173">
        <v>0</v>
      </c>
    </row>
    <row r="60" spans="1:5" x14ac:dyDescent="0.2">
      <c r="A60" s="172">
        <f t="shared" si="1"/>
        <v>49</v>
      </c>
      <c r="B60" s="101"/>
      <c r="C60" s="102"/>
      <c r="D60" s="102"/>
      <c r="E60" s="173">
        <v>0</v>
      </c>
    </row>
    <row r="61" spans="1:5" x14ac:dyDescent="0.2">
      <c r="A61" s="172">
        <f t="shared" si="1"/>
        <v>50</v>
      </c>
      <c r="B61" s="101"/>
      <c r="C61" s="102"/>
      <c r="D61" s="102"/>
      <c r="E61" s="173">
        <v>0</v>
      </c>
    </row>
    <row r="62" spans="1:5" x14ac:dyDescent="0.2">
      <c r="A62" s="172">
        <f t="shared" si="1"/>
        <v>51</v>
      </c>
      <c r="B62" s="101"/>
      <c r="C62" s="102"/>
      <c r="D62" s="102"/>
      <c r="E62" s="173">
        <v>0</v>
      </c>
    </row>
    <row r="63" spans="1:5" x14ac:dyDescent="0.2">
      <c r="A63" s="172">
        <f t="shared" si="1"/>
        <v>52</v>
      </c>
      <c r="B63" s="101"/>
      <c r="C63" s="102"/>
      <c r="D63" s="102"/>
      <c r="E63" s="173">
        <v>0</v>
      </c>
    </row>
    <row r="64" spans="1:5" x14ac:dyDescent="0.2">
      <c r="A64" s="172">
        <f t="shared" si="1"/>
        <v>53</v>
      </c>
      <c r="B64" s="101"/>
      <c r="C64" s="102"/>
      <c r="D64" s="102"/>
      <c r="E64" s="173">
        <v>0</v>
      </c>
    </row>
    <row r="65" spans="1:5" x14ac:dyDescent="0.2">
      <c r="A65" s="172">
        <f t="shared" si="1"/>
        <v>54</v>
      </c>
      <c r="B65" s="101"/>
      <c r="C65" s="102"/>
      <c r="D65" s="102"/>
      <c r="E65" s="173">
        <v>0</v>
      </c>
    </row>
    <row r="66" spans="1:5" x14ac:dyDescent="0.2">
      <c r="A66" s="172">
        <f t="shared" si="1"/>
        <v>55</v>
      </c>
      <c r="B66" s="101"/>
      <c r="C66" s="102"/>
      <c r="D66" s="102"/>
      <c r="E66" s="173">
        <v>0</v>
      </c>
    </row>
    <row r="67" spans="1:5" x14ac:dyDescent="0.2">
      <c r="A67" s="172">
        <f t="shared" si="1"/>
        <v>56</v>
      </c>
      <c r="B67" s="101"/>
      <c r="C67" s="102"/>
      <c r="D67" s="102"/>
      <c r="E67" s="173">
        <v>0</v>
      </c>
    </row>
    <row r="68" spans="1:5" x14ac:dyDescent="0.2">
      <c r="A68" s="172">
        <f t="shared" si="1"/>
        <v>57</v>
      </c>
      <c r="B68" s="101"/>
      <c r="C68" s="102"/>
      <c r="D68" s="102"/>
      <c r="E68" s="173">
        <v>0</v>
      </c>
    </row>
    <row r="69" spans="1:5" x14ac:dyDescent="0.2">
      <c r="A69" s="172">
        <f t="shared" si="1"/>
        <v>58</v>
      </c>
      <c r="B69" s="101"/>
      <c r="C69" s="102"/>
      <c r="D69" s="102"/>
      <c r="E69" s="173">
        <v>0</v>
      </c>
    </row>
    <row r="70" spans="1:5" x14ac:dyDescent="0.2">
      <c r="A70" s="172">
        <f t="shared" si="1"/>
        <v>59</v>
      </c>
      <c r="B70" s="101"/>
      <c r="C70" s="102"/>
      <c r="D70" s="102"/>
      <c r="E70" s="173">
        <v>0</v>
      </c>
    </row>
    <row r="71" spans="1:5" x14ac:dyDescent="0.2">
      <c r="A71" s="172">
        <f t="shared" si="1"/>
        <v>60</v>
      </c>
      <c r="B71" s="101"/>
      <c r="C71" s="102"/>
      <c r="D71" s="102"/>
      <c r="E71" s="173">
        <v>0</v>
      </c>
    </row>
  </sheetData>
  <sheetProtection algorithmName="SHA-512" hashValue="vITEOg/hQ2nlNXwWwDZi8WpyPj8cDHWqAgCPaaynLm8e0jLTcahf2rhoVkdm7U7XdSnqKKicL7RkcuKdNdCzqw==" saltValue="RwswXmZrvwma4zL6OH/6LA==" spinCount="100000" sheet="1" insertRows="0" deleteRows="0"/>
  <mergeCells count="12">
    <mergeCell ref="A5:C5"/>
    <mergeCell ref="D5:E5"/>
    <mergeCell ref="A6:C6"/>
    <mergeCell ref="D6:E6"/>
    <mergeCell ref="A8:B8"/>
    <mergeCell ref="A4:C4"/>
    <mergeCell ref="D4:E4"/>
    <mergeCell ref="A1:E1"/>
    <mergeCell ref="A2:C2"/>
    <mergeCell ref="D2:E2"/>
    <mergeCell ref="A3:C3"/>
    <mergeCell ref="D3:E3"/>
  </mergeCells>
  <pageMargins left="0.70866141732283472" right="0.70866141732283472" top="0.78740157480314965" bottom="0.78740157480314965" header="0.31496062992125984" footer="0.31496062992125984"/>
  <pageSetup paperSize="9" scale="65" fitToHeight="0" orientation="portrait" r:id="rId1"/>
  <headerFooter>
    <oddHeader xml:space="preserve">&amp;L&amp;"Arial,Standard"&amp;8fAL-Liste
&amp;C&amp;"Arial,Standard"&amp;8JBM&amp;R&amp;"Arial,Standard"&amp;8&amp;K000000DPSG Bayern
Version 1/2025
&amp;KFF0000
</oddHeader>
    <oddFooter>&amp;C&amp;"Arial,Standard"&amp;8Seite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85624-35E0-4203-950F-284E9123FB0F}">
  <sheetPr>
    <pageSetUpPr fitToPage="1"/>
  </sheetPr>
  <dimension ref="A1:G61"/>
  <sheetViews>
    <sheetView view="pageLayout" zoomScaleNormal="100" workbookViewId="0">
      <selection activeCell="D4" sqref="D4:F4"/>
    </sheetView>
  </sheetViews>
  <sheetFormatPr baseColWidth="10" defaultRowHeight="14.25" x14ac:dyDescent="0.2"/>
  <cols>
    <col min="1" max="1" width="10.28515625" style="55" customWidth="1"/>
    <col min="2" max="2" width="25.5703125" style="62" customWidth="1"/>
    <col min="3" max="3" width="24.42578125" style="62" customWidth="1"/>
    <col min="4" max="4" width="23.140625" style="55" customWidth="1"/>
    <col min="5" max="5" width="19.140625" style="55" customWidth="1"/>
    <col min="6" max="6" width="35.7109375" style="62" customWidth="1"/>
    <col min="7" max="16384" width="11.42578125" style="55"/>
  </cols>
  <sheetData>
    <row r="1" spans="1:7" s="248" customFormat="1" ht="33.75" customHeight="1" x14ac:dyDescent="0.25">
      <c r="A1" s="488" t="s">
        <v>144</v>
      </c>
      <c r="B1" s="489"/>
      <c r="C1" s="489"/>
      <c r="D1" s="489"/>
      <c r="E1" s="489"/>
      <c r="F1" s="490"/>
    </row>
    <row r="2" spans="1:7" s="161" customFormat="1" ht="15" x14ac:dyDescent="0.2">
      <c r="A2" s="535" t="s">
        <v>333</v>
      </c>
      <c r="B2" s="536"/>
      <c r="C2" s="537"/>
      <c r="D2" s="541">
        <f>Antrag_JBM!G3</f>
        <v>0</v>
      </c>
      <c r="E2" s="491"/>
      <c r="F2" s="492"/>
      <c r="G2" s="162"/>
    </row>
    <row r="3" spans="1:7" s="161" customFormat="1" ht="15" x14ac:dyDescent="0.2">
      <c r="A3" s="535" t="s">
        <v>130</v>
      </c>
      <c r="B3" s="536"/>
      <c r="C3" s="537"/>
      <c r="D3" s="485">
        <f>Antrag_JBM!I4</f>
        <v>0</v>
      </c>
      <c r="E3" s="486"/>
      <c r="F3" s="487"/>
    </row>
    <row r="4" spans="1:7" s="161" customFormat="1" ht="15" x14ac:dyDescent="0.2">
      <c r="A4" s="535" t="s">
        <v>2</v>
      </c>
      <c r="B4" s="536"/>
      <c r="C4" s="537"/>
      <c r="D4" s="485">
        <f>Antrag_JBM!AC4</f>
        <v>0</v>
      </c>
      <c r="E4" s="486"/>
      <c r="F4" s="487"/>
    </row>
    <row r="5" spans="1:7" s="161" customFormat="1" ht="15" x14ac:dyDescent="0.2">
      <c r="A5" s="535" t="s">
        <v>131</v>
      </c>
      <c r="B5" s="536"/>
      <c r="C5" s="537"/>
      <c r="D5" s="134">
        <f>Antrag_JBM!I10</f>
        <v>0</v>
      </c>
      <c r="E5" s="135"/>
      <c r="F5" s="136"/>
    </row>
    <row r="6" spans="1:7" s="161" customFormat="1" ht="15.75" thickBot="1" x14ac:dyDescent="0.25">
      <c r="A6" s="538" t="s">
        <v>132</v>
      </c>
      <c r="B6" s="539"/>
      <c r="C6" s="540"/>
      <c r="D6" s="510">
        <f>Antrag_JBM!I11</f>
        <v>0</v>
      </c>
      <c r="E6" s="511"/>
      <c r="F6" s="512"/>
    </row>
    <row r="7" spans="1:7" s="38" customFormat="1" ht="15" thickBot="1" x14ac:dyDescent="0.25">
      <c r="B7" s="163"/>
      <c r="C7" s="163"/>
      <c r="F7" s="163"/>
    </row>
    <row r="8" spans="1:7" ht="37.5" customHeight="1" thickBot="1" x14ac:dyDescent="0.25">
      <c r="A8" s="533" t="s">
        <v>147</v>
      </c>
      <c r="B8" s="534"/>
      <c r="C8" s="175">
        <f>SUM(D12:D61)*0.8</f>
        <v>0</v>
      </c>
    </row>
    <row r="9" spans="1:7" ht="75" customHeight="1" thickBot="1" x14ac:dyDescent="0.25">
      <c r="A9" s="98" t="s">
        <v>109</v>
      </c>
      <c r="B9" s="176"/>
      <c r="C9" s="99" t="s">
        <v>334</v>
      </c>
      <c r="D9" s="177"/>
      <c r="E9" s="177"/>
      <c r="F9" s="178"/>
    </row>
    <row r="11" spans="1:7" s="161" customFormat="1" ht="30" x14ac:dyDescent="0.2">
      <c r="A11" s="48"/>
      <c r="B11" s="61" t="s">
        <v>145</v>
      </c>
      <c r="C11" s="171" t="s">
        <v>418</v>
      </c>
      <c r="D11" s="48" t="s">
        <v>146</v>
      </c>
      <c r="E11" s="320">
        <v>0.8</v>
      </c>
      <c r="F11" s="61" t="s">
        <v>419</v>
      </c>
    </row>
    <row r="12" spans="1:7" x14ac:dyDescent="0.2">
      <c r="A12" s="172">
        <f t="shared" ref="A12:A43" si="0">ROW()-ROW(StartSachleistnr)</f>
        <v>1</v>
      </c>
      <c r="B12" s="101" t="s">
        <v>420</v>
      </c>
      <c r="C12" s="102"/>
      <c r="D12" s="49">
        <v>0</v>
      </c>
      <c r="E12" s="321">
        <f>D12*$E$11</f>
        <v>0</v>
      </c>
      <c r="F12" s="179"/>
    </row>
    <row r="13" spans="1:7" x14ac:dyDescent="0.2">
      <c r="A13" s="172">
        <f t="shared" si="0"/>
        <v>2</v>
      </c>
      <c r="B13" s="101"/>
      <c r="C13" s="102"/>
      <c r="D13" s="49">
        <v>0</v>
      </c>
      <c r="E13" s="321">
        <f t="shared" ref="E13:E16" si="1">D13*$E$11</f>
        <v>0</v>
      </c>
      <c r="F13" s="179"/>
    </row>
    <row r="14" spans="1:7" x14ac:dyDescent="0.2">
      <c r="A14" s="172">
        <f t="shared" si="0"/>
        <v>3</v>
      </c>
      <c r="B14" s="101"/>
      <c r="C14" s="102"/>
      <c r="D14" s="49">
        <v>0</v>
      </c>
      <c r="E14" s="321">
        <f t="shared" si="1"/>
        <v>0</v>
      </c>
      <c r="F14" s="179"/>
    </row>
    <row r="15" spans="1:7" x14ac:dyDescent="0.2">
      <c r="A15" s="172">
        <f t="shared" si="0"/>
        <v>4</v>
      </c>
      <c r="B15" s="101"/>
      <c r="C15" s="102"/>
      <c r="D15" s="49">
        <v>0</v>
      </c>
      <c r="E15" s="321">
        <f t="shared" si="1"/>
        <v>0</v>
      </c>
      <c r="F15" s="179"/>
    </row>
    <row r="16" spans="1:7" x14ac:dyDescent="0.2">
      <c r="A16" s="172">
        <f t="shared" si="0"/>
        <v>5</v>
      </c>
      <c r="B16" s="101"/>
      <c r="C16" s="102"/>
      <c r="D16" s="49">
        <v>0</v>
      </c>
      <c r="E16" s="321">
        <f t="shared" si="1"/>
        <v>0</v>
      </c>
      <c r="F16" s="179"/>
    </row>
    <row r="17" spans="1:6" x14ac:dyDescent="0.2">
      <c r="A17" s="172">
        <f t="shared" si="0"/>
        <v>6</v>
      </c>
      <c r="B17" s="101"/>
      <c r="C17" s="102"/>
      <c r="D17" s="49">
        <v>0</v>
      </c>
      <c r="E17" s="321">
        <f>D17*$E$11</f>
        <v>0</v>
      </c>
      <c r="F17" s="179"/>
    </row>
    <row r="18" spans="1:6" x14ac:dyDescent="0.2">
      <c r="A18" s="172">
        <f t="shared" si="0"/>
        <v>7</v>
      </c>
      <c r="B18" s="101"/>
      <c r="C18" s="102"/>
      <c r="D18" s="49">
        <v>0</v>
      </c>
      <c r="E18" s="321">
        <f t="shared" ref="E18:E61" si="2">D18*$E$11</f>
        <v>0</v>
      </c>
      <c r="F18" s="179"/>
    </row>
    <row r="19" spans="1:6" x14ac:dyDescent="0.2">
      <c r="A19" s="172">
        <f t="shared" si="0"/>
        <v>8</v>
      </c>
      <c r="B19" s="101"/>
      <c r="C19" s="102"/>
      <c r="D19" s="49">
        <v>0</v>
      </c>
      <c r="E19" s="321">
        <f t="shared" si="2"/>
        <v>0</v>
      </c>
      <c r="F19" s="179"/>
    </row>
    <row r="20" spans="1:6" x14ac:dyDescent="0.2">
      <c r="A20" s="172">
        <f t="shared" si="0"/>
        <v>9</v>
      </c>
      <c r="B20" s="101"/>
      <c r="C20" s="102"/>
      <c r="D20" s="49">
        <v>0</v>
      </c>
      <c r="E20" s="321">
        <f t="shared" si="2"/>
        <v>0</v>
      </c>
      <c r="F20" s="179"/>
    </row>
    <row r="21" spans="1:6" x14ac:dyDescent="0.2">
      <c r="A21" s="172">
        <f t="shared" si="0"/>
        <v>10</v>
      </c>
      <c r="B21" s="101"/>
      <c r="C21" s="102"/>
      <c r="D21" s="49">
        <v>0</v>
      </c>
      <c r="E21" s="321">
        <f t="shared" si="2"/>
        <v>0</v>
      </c>
      <c r="F21" s="179"/>
    </row>
    <row r="22" spans="1:6" x14ac:dyDescent="0.2">
      <c r="A22" s="172">
        <f t="shared" si="0"/>
        <v>11</v>
      </c>
      <c r="B22" s="101"/>
      <c r="C22" s="102"/>
      <c r="D22" s="49">
        <v>0</v>
      </c>
      <c r="E22" s="321">
        <f t="shared" si="2"/>
        <v>0</v>
      </c>
      <c r="F22" s="179"/>
    </row>
    <row r="23" spans="1:6" x14ac:dyDescent="0.2">
      <c r="A23" s="172">
        <f t="shared" si="0"/>
        <v>12</v>
      </c>
      <c r="B23" s="101"/>
      <c r="C23" s="102"/>
      <c r="D23" s="49">
        <v>0</v>
      </c>
      <c r="E23" s="321">
        <f t="shared" si="2"/>
        <v>0</v>
      </c>
      <c r="F23" s="179"/>
    </row>
    <row r="24" spans="1:6" x14ac:dyDescent="0.2">
      <c r="A24" s="172">
        <f t="shared" si="0"/>
        <v>13</v>
      </c>
      <c r="B24" s="101"/>
      <c r="C24" s="102"/>
      <c r="D24" s="49">
        <v>0</v>
      </c>
      <c r="E24" s="321">
        <f t="shared" si="2"/>
        <v>0</v>
      </c>
      <c r="F24" s="179"/>
    </row>
    <row r="25" spans="1:6" x14ac:dyDescent="0.2">
      <c r="A25" s="172">
        <f t="shared" si="0"/>
        <v>14</v>
      </c>
      <c r="B25" s="101"/>
      <c r="C25" s="102"/>
      <c r="D25" s="49">
        <v>0</v>
      </c>
      <c r="E25" s="321">
        <f t="shared" si="2"/>
        <v>0</v>
      </c>
      <c r="F25" s="179"/>
    </row>
    <row r="26" spans="1:6" x14ac:dyDescent="0.2">
      <c r="A26" s="172">
        <f t="shared" si="0"/>
        <v>15</v>
      </c>
      <c r="B26" s="101"/>
      <c r="C26" s="102"/>
      <c r="D26" s="49">
        <v>0</v>
      </c>
      <c r="E26" s="321">
        <f t="shared" si="2"/>
        <v>0</v>
      </c>
      <c r="F26" s="179"/>
    </row>
    <row r="27" spans="1:6" x14ac:dyDescent="0.2">
      <c r="A27" s="172">
        <f t="shared" si="0"/>
        <v>16</v>
      </c>
      <c r="B27" s="101"/>
      <c r="C27" s="102"/>
      <c r="D27" s="49">
        <v>0</v>
      </c>
      <c r="E27" s="321">
        <f t="shared" si="2"/>
        <v>0</v>
      </c>
      <c r="F27" s="179"/>
    </row>
    <row r="28" spans="1:6" x14ac:dyDescent="0.2">
      <c r="A28" s="172">
        <f t="shared" si="0"/>
        <v>17</v>
      </c>
      <c r="B28" s="101"/>
      <c r="C28" s="102"/>
      <c r="D28" s="49">
        <v>0</v>
      </c>
      <c r="E28" s="321">
        <f t="shared" si="2"/>
        <v>0</v>
      </c>
      <c r="F28" s="179"/>
    </row>
    <row r="29" spans="1:6" x14ac:dyDescent="0.2">
      <c r="A29" s="172">
        <f t="shared" si="0"/>
        <v>18</v>
      </c>
      <c r="B29" s="101"/>
      <c r="C29" s="102"/>
      <c r="D29" s="49">
        <v>0</v>
      </c>
      <c r="E29" s="321">
        <f t="shared" si="2"/>
        <v>0</v>
      </c>
      <c r="F29" s="179"/>
    </row>
    <row r="30" spans="1:6" x14ac:dyDescent="0.2">
      <c r="A30" s="172">
        <f t="shared" si="0"/>
        <v>19</v>
      </c>
      <c r="B30" s="101"/>
      <c r="C30" s="102"/>
      <c r="D30" s="49">
        <v>0</v>
      </c>
      <c r="E30" s="321">
        <f t="shared" si="2"/>
        <v>0</v>
      </c>
      <c r="F30" s="179"/>
    </row>
    <row r="31" spans="1:6" x14ac:dyDescent="0.2">
      <c r="A31" s="172">
        <f t="shared" si="0"/>
        <v>20</v>
      </c>
      <c r="B31" s="101"/>
      <c r="C31" s="102"/>
      <c r="D31" s="49">
        <v>0</v>
      </c>
      <c r="E31" s="321">
        <f t="shared" si="2"/>
        <v>0</v>
      </c>
      <c r="F31" s="179"/>
    </row>
    <row r="32" spans="1:6" x14ac:dyDescent="0.2">
      <c r="A32" s="172">
        <f t="shared" si="0"/>
        <v>21</v>
      </c>
      <c r="B32" s="101"/>
      <c r="C32" s="102"/>
      <c r="D32" s="49">
        <v>0</v>
      </c>
      <c r="E32" s="321">
        <f t="shared" si="2"/>
        <v>0</v>
      </c>
      <c r="F32" s="179"/>
    </row>
    <row r="33" spans="1:6" x14ac:dyDescent="0.2">
      <c r="A33" s="172">
        <f t="shared" si="0"/>
        <v>22</v>
      </c>
      <c r="B33" s="101"/>
      <c r="C33" s="102"/>
      <c r="D33" s="49">
        <v>0</v>
      </c>
      <c r="E33" s="321">
        <f t="shared" si="2"/>
        <v>0</v>
      </c>
      <c r="F33" s="179"/>
    </row>
    <row r="34" spans="1:6" x14ac:dyDescent="0.2">
      <c r="A34" s="172">
        <f t="shared" si="0"/>
        <v>23</v>
      </c>
      <c r="B34" s="101"/>
      <c r="C34" s="102"/>
      <c r="D34" s="49">
        <v>0</v>
      </c>
      <c r="E34" s="321">
        <f t="shared" si="2"/>
        <v>0</v>
      </c>
      <c r="F34" s="179"/>
    </row>
    <row r="35" spans="1:6" x14ac:dyDescent="0.2">
      <c r="A35" s="172">
        <f t="shared" si="0"/>
        <v>24</v>
      </c>
      <c r="B35" s="101"/>
      <c r="C35" s="102"/>
      <c r="D35" s="49">
        <v>0</v>
      </c>
      <c r="E35" s="321">
        <f t="shared" si="2"/>
        <v>0</v>
      </c>
      <c r="F35" s="179"/>
    </row>
    <row r="36" spans="1:6" x14ac:dyDescent="0.2">
      <c r="A36" s="172">
        <f t="shared" si="0"/>
        <v>25</v>
      </c>
      <c r="B36" s="101"/>
      <c r="C36" s="102"/>
      <c r="D36" s="49">
        <v>0</v>
      </c>
      <c r="E36" s="321">
        <f t="shared" si="2"/>
        <v>0</v>
      </c>
      <c r="F36" s="179"/>
    </row>
    <row r="37" spans="1:6" x14ac:dyDescent="0.2">
      <c r="A37" s="172">
        <f t="shared" si="0"/>
        <v>26</v>
      </c>
      <c r="B37" s="101"/>
      <c r="C37" s="102"/>
      <c r="D37" s="49">
        <v>0</v>
      </c>
      <c r="E37" s="321">
        <f t="shared" si="2"/>
        <v>0</v>
      </c>
      <c r="F37" s="179"/>
    </row>
    <row r="38" spans="1:6" x14ac:dyDescent="0.2">
      <c r="A38" s="172">
        <f t="shared" si="0"/>
        <v>27</v>
      </c>
      <c r="B38" s="101"/>
      <c r="C38" s="102"/>
      <c r="D38" s="49">
        <v>0</v>
      </c>
      <c r="E38" s="321">
        <f t="shared" si="2"/>
        <v>0</v>
      </c>
      <c r="F38" s="179"/>
    </row>
    <row r="39" spans="1:6" x14ac:dyDescent="0.2">
      <c r="A39" s="172">
        <f t="shared" si="0"/>
        <v>28</v>
      </c>
      <c r="B39" s="101"/>
      <c r="C39" s="102"/>
      <c r="D39" s="49">
        <v>0</v>
      </c>
      <c r="E39" s="321">
        <f t="shared" si="2"/>
        <v>0</v>
      </c>
      <c r="F39" s="179"/>
    </row>
    <row r="40" spans="1:6" x14ac:dyDescent="0.2">
      <c r="A40" s="172">
        <f t="shared" si="0"/>
        <v>29</v>
      </c>
      <c r="B40" s="101"/>
      <c r="C40" s="102"/>
      <c r="D40" s="49">
        <v>0</v>
      </c>
      <c r="E40" s="321">
        <f t="shared" si="2"/>
        <v>0</v>
      </c>
      <c r="F40" s="179"/>
    </row>
    <row r="41" spans="1:6" x14ac:dyDescent="0.2">
      <c r="A41" s="172">
        <f t="shared" si="0"/>
        <v>30</v>
      </c>
      <c r="B41" s="101"/>
      <c r="C41" s="102"/>
      <c r="D41" s="49">
        <v>0</v>
      </c>
      <c r="E41" s="321">
        <f t="shared" si="2"/>
        <v>0</v>
      </c>
      <c r="F41" s="179"/>
    </row>
    <row r="42" spans="1:6" x14ac:dyDescent="0.2">
      <c r="A42" s="172">
        <f t="shared" si="0"/>
        <v>31</v>
      </c>
      <c r="B42" s="101"/>
      <c r="C42" s="102"/>
      <c r="D42" s="49">
        <v>0</v>
      </c>
      <c r="E42" s="321">
        <f t="shared" si="2"/>
        <v>0</v>
      </c>
      <c r="F42" s="179"/>
    </row>
    <row r="43" spans="1:6" x14ac:dyDescent="0.2">
      <c r="A43" s="172">
        <f t="shared" si="0"/>
        <v>32</v>
      </c>
      <c r="B43" s="101"/>
      <c r="C43" s="102"/>
      <c r="D43" s="49">
        <v>0</v>
      </c>
      <c r="E43" s="321">
        <f t="shared" si="2"/>
        <v>0</v>
      </c>
      <c r="F43" s="179"/>
    </row>
    <row r="44" spans="1:6" x14ac:dyDescent="0.2">
      <c r="A44" s="172">
        <f t="shared" ref="A44:A61" si="3">ROW()-ROW(StartSachleistnr)</f>
        <v>33</v>
      </c>
      <c r="B44" s="101"/>
      <c r="C44" s="102"/>
      <c r="D44" s="49">
        <v>0</v>
      </c>
      <c r="E44" s="321">
        <f t="shared" si="2"/>
        <v>0</v>
      </c>
      <c r="F44" s="179"/>
    </row>
    <row r="45" spans="1:6" x14ac:dyDescent="0.2">
      <c r="A45" s="172">
        <f t="shared" si="3"/>
        <v>34</v>
      </c>
      <c r="B45" s="101"/>
      <c r="C45" s="102"/>
      <c r="D45" s="49">
        <v>0</v>
      </c>
      <c r="E45" s="321">
        <f t="shared" si="2"/>
        <v>0</v>
      </c>
      <c r="F45" s="179"/>
    </row>
    <row r="46" spans="1:6" x14ac:dyDescent="0.2">
      <c r="A46" s="172">
        <f t="shared" si="3"/>
        <v>35</v>
      </c>
      <c r="B46" s="101"/>
      <c r="C46" s="102"/>
      <c r="D46" s="49">
        <v>0</v>
      </c>
      <c r="E46" s="321">
        <f t="shared" si="2"/>
        <v>0</v>
      </c>
      <c r="F46" s="179"/>
    </row>
    <row r="47" spans="1:6" x14ac:dyDescent="0.2">
      <c r="A47" s="172">
        <f t="shared" si="3"/>
        <v>36</v>
      </c>
      <c r="B47" s="101"/>
      <c r="C47" s="102"/>
      <c r="D47" s="49">
        <v>0</v>
      </c>
      <c r="E47" s="321">
        <f t="shared" si="2"/>
        <v>0</v>
      </c>
      <c r="F47" s="179"/>
    </row>
    <row r="48" spans="1:6" x14ac:dyDescent="0.2">
      <c r="A48" s="172">
        <f t="shared" si="3"/>
        <v>37</v>
      </c>
      <c r="B48" s="101"/>
      <c r="C48" s="102"/>
      <c r="D48" s="49">
        <v>0</v>
      </c>
      <c r="E48" s="321">
        <f t="shared" si="2"/>
        <v>0</v>
      </c>
      <c r="F48" s="179"/>
    </row>
    <row r="49" spans="1:6" x14ac:dyDescent="0.2">
      <c r="A49" s="172">
        <f t="shared" si="3"/>
        <v>38</v>
      </c>
      <c r="B49" s="101"/>
      <c r="C49" s="102"/>
      <c r="D49" s="49">
        <v>0</v>
      </c>
      <c r="E49" s="321">
        <f t="shared" si="2"/>
        <v>0</v>
      </c>
      <c r="F49" s="179"/>
    </row>
    <row r="50" spans="1:6" x14ac:dyDescent="0.2">
      <c r="A50" s="172">
        <f t="shared" si="3"/>
        <v>39</v>
      </c>
      <c r="B50" s="101"/>
      <c r="C50" s="102"/>
      <c r="D50" s="49">
        <v>0</v>
      </c>
      <c r="E50" s="321">
        <f t="shared" si="2"/>
        <v>0</v>
      </c>
      <c r="F50" s="179"/>
    </row>
    <row r="51" spans="1:6" x14ac:dyDescent="0.2">
      <c r="A51" s="172">
        <f t="shared" si="3"/>
        <v>40</v>
      </c>
      <c r="B51" s="101"/>
      <c r="C51" s="102"/>
      <c r="D51" s="49">
        <v>0</v>
      </c>
      <c r="E51" s="321">
        <f t="shared" si="2"/>
        <v>0</v>
      </c>
      <c r="F51" s="179"/>
    </row>
    <row r="52" spans="1:6" x14ac:dyDescent="0.2">
      <c r="A52" s="172">
        <f t="shared" si="3"/>
        <v>41</v>
      </c>
      <c r="B52" s="101"/>
      <c r="C52" s="102"/>
      <c r="D52" s="49">
        <v>0</v>
      </c>
      <c r="E52" s="321">
        <f t="shared" si="2"/>
        <v>0</v>
      </c>
      <c r="F52" s="179"/>
    </row>
    <row r="53" spans="1:6" x14ac:dyDescent="0.2">
      <c r="A53" s="172">
        <f t="shared" si="3"/>
        <v>42</v>
      </c>
      <c r="B53" s="101"/>
      <c r="C53" s="102"/>
      <c r="D53" s="49">
        <v>0</v>
      </c>
      <c r="E53" s="321">
        <f t="shared" si="2"/>
        <v>0</v>
      </c>
      <c r="F53" s="179"/>
    </row>
    <row r="54" spans="1:6" x14ac:dyDescent="0.2">
      <c r="A54" s="172">
        <f t="shared" si="3"/>
        <v>43</v>
      </c>
      <c r="B54" s="101"/>
      <c r="C54" s="102"/>
      <c r="D54" s="49">
        <v>0</v>
      </c>
      <c r="E54" s="321">
        <f t="shared" si="2"/>
        <v>0</v>
      </c>
      <c r="F54" s="179"/>
    </row>
    <row r="55" spans="1:6" x14ac:dyDescent="0.2">
      <c r="A55" s="172">
        <f t="shared" si="3"/>
        <v>44</v>
      </c>
      <c r="B55" s="101"/>
      <c r="C55" s="102"/>
      <c r="D55" s="49">
        <v>0</v>
      </c>
      <c r="E55" s="321">
        <f t="shared" si="2"/>
        <v>0</v>
      </c>
      <c r="F55" s="179"/>
    </row>
    <row r="56" spans="1:6" x14ac:dyDescent="0.2">
      <c r="A56" s="172">
        <f t="shared" si="3"/>
        <v>45</v>
      </c>
      <c r="B56" s="101"/>
      <c r="C56" s="102"/>
      <c r="D56" s="49">
        <v>0</v>
      </c>
      <c r="E56" s="321">
        <f t="shared" si="2"/>
        <v>0</v>
      </c>
      <c r="F56" s="179"/>
    </row>
    <row r="57" spans="1:6" x14ac:dyDescent="0.2">
      <c r="A57" s="172">
        <f t="shared" si="3"/>
        <v>46</v>
      </c>
      <c r="B57" s="101"/>
      <c r="C57" s="102"/>
      <c r="D57" s="49">
        <v>0</v>
      </c>
      <c r="E57" s="321">
        <f t="shared" si="2"/>
        <v>0</v>
      </c>
      <c r="F57" s="179"/>
    </row>
    <row r="58" spans="1:6" x14ac:dyDescent="0.2">
      <c r="A58" s="172">
        <f t="shared" si="3"/>
        <v>47</v>
      </c>
      <c r="B58" s="101"/>
      <c r="C58" s="102"/>
      <c r="D58" s="49">
        <v>0</v>
      </c>
      <c r="E58" s="321">
        <f t="shared" si="2"/>
        <v>0</v>
      </c>
      <c r="F58" s="179"/>
    </row>
    <row r="59" spans="1:6" x14ac:dyDescent="0.2">
      <c r="A59" s="172">
        <f t="shared" si="3"/>
        <v>48</v>
      </c>
      <c r="B59" s="101"/>
      <c r="C59" s="102"/>
      <c r="D59" s="49">
        <v>0</v>
      </c>
      <c r="E59" s="321">
        <f t="shared" si="2"/>
        <v>0</v>
      </c>
      <c r="F59" s="179"/>
    </row>
    <row r="60" spans="1:6" x14ac:dyDescent="0.2">
      <c r="A60" s="172">
        <f t="shared" si="3"/>
        <v>49</v>
      </c>
      <c r="B60" s="101"/>
      <c r="C60" s="102"/>
      <c r="D60" s="49">
        <v>0</v>
      </c>
      <c r="E60" s="321">
        <f t="shared" si="2"/>
        <v>0</v>
      </c>
      <c r="F60" s="179"/>
    </row>
    <row r="61" spans="1:6" x14ac:dyDescent="0.2">
      <c r="A61" s="172">
        <f t="shared" si="3"/>
        <v>50</v>
      </c>
      <c r="B61" s="101"/>
      <c r="C61" s="102"/>
      <c r="D61" s="49">
        <v>0</v>
      </c>
      <c r="E61" s="321">
        <f t="shared" si="2"/>
        <v>0</v>
      </c>
      <c r="F61" s="179"/>
    </row>
  </sheetData>
  <sheetProtection algorithmName="SHA-512" hashValue="OD0vOhoAlBIVWNj+kVhjcDuk4BTTk7qYpeCPnlMTSPEcfgO2NDMjuQYR1V5d7MZL8ZFIhqxX71CVhasOePaTMA==" saltValue="cKFGkqwO95G0kErgb/EZOw==" spinCount="100000" sheet="1" insertRows="0" deleteRows="0"/>
  <mergeCells count="11">
    <mergeCell ref="A5:C5"/>
    <mergeCell ref="A6:C6"/>
    <mergeCell ref="D6:F6"/>
    <mergeCell ref="A8:B8"/>
    <mergeCell ref="A1:F1"/>
    <mergeCell ref="A2:C2"/>
    <mergeCell ref="D2:F2"/>
    <mergeCell ref="A3:C3"/>
    <mergeCell ref="D3:F3"/>
    <mergeCell ref="A4:C4"/>
    <mergeCell ref="D4:F4"/>
  </mergeCells>
  <pageMargins left="0.70866141732283472" right="0.70866141732283472" top="0.78740157480314965" bottom="0.78740157480314965" header="0.31496062992125984" footer="0.31496062992125984"/>
  <pageSetup paperSize="9" scale="63" fitToHeight="0" orientation="portrait" r:id="rId1"/>
  <headerFooter>
    <oddHeader xml:space="preserve">&amp;L&amp;"Arial,Standard"&amp;8Sachleistungen&amp;C&amp;"Arial,Standard"&amp;8JBM&amp;R&amp;"Arial,Standard"&amp;8&amp;K000000DPSG Bayern
Version 1/2025
&amp;KFF0000
</oddHeader>
    <oddFooter>&amp;C&amp;"Arial,Standard"&amp;8Seite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0505f4-d32e-4633-ac45-785b0298bb52">
      <Terms xmlns="http://schemas.microsoft.com/office/infopath/2007/PartnerControls"/>
    </lcf76f155ced4ddcb4097134ff3c332f>
    <TaxCatchAll xmlns="18079b0e-b073-4149-a719-fd61ad26a9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1CD9E7B272654419E8BE0098675F311" ma:contentTypeVersion="10" ma:contentTypeDescription="Ein neues Dokument erstellen." ma:contentTypeScope="" ma:versionID="0333a4d21436c399b60b2930325a05b3">
  <xsd:schema xmlns:xsd="http://www.w3.org/2001/XMLSchema" xmlns:xs="http://www.w3.org/2001/XMLSchema" xmlns:p="http://schemas.microsoft.com/office/2006/metadata/properties" xmlns:ns2="18079b0e-b073-4149-a719-fd61ad26a9fc" xmlns:ns3="ee0505f4-d32e-4633-ac45-785b0298bb52" targetNamespace="http://schemas.microsoft.com/office/2006/metadata/properties" ma:root="true" ma:fieldsID="8cce68df172062d344050506b4b31d49" ns2:_="" ns3:_="">
    <xsd:import namespace="18079b0e-b073-4149-a719-fd61ad26a9fc"/>
    <xsd:import namespace="ee0505f4-d32e-4633-ac45-785b0298bb5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079b0e-b073-4149-a719-fd61ad26a9fc"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76c0b76f-9add-409a-ae69-58b0cfb7a3c5}" ma:internalName="TaxCatchAll" ma:showField="CatchAllData" ma:web="18079b0e-b073-4149-a719-fd61ad26a9f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0505f4-d32e-4633-ac45-785b0298bb5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93430b27-33a0-4524-bc85-4aba66dba7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ED223A-A286-4B27-AAA0-CF454F95D832}">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18079b0e-b073-4149-a719-fd61ad26a9fc"/>
    <ds:schemaRef ds:uri="http://schemas.microsoft.com/office/2006/documentManagement/types"/>
    <ds:schemaRef ds:uri="ee0505f4-d32e-4633-ac45-785b0298bb52"/>
    <ds:schemaRef ds:uri="http://www.w3.org/XML/1998/namespace"/>
  </ds:schemaRefs>
</ds:datastoreItem>
</file>

<file path=customXml/itemProps2.xml><?xml version="1.0" encoding="utf-8"?>
<ds:datastoreItem xmlns:ds="http://schemas.openxmlformats.org/officeDocument/2006/customXml" ds:itemID="{64D947C3-87F2-477E-B569-04CF734EAD59}">
  <ds:schemaRefs>
    <ds:schemaRef ds:uri="http://schemas.microsoft.com/sharepoint/v3/contenttype/forms"/>
  </ds:schemaRefs>
</ds:datastoreItem>
</file>

<file path=customXml/itemProps3.xml><?xml version="1.0" encoding="utf-8"?>
<ds:datastoreItem xmlns:ds="http://schemas.openxmlformats.org/officeDocument/2006/customXml" ds:itemID="{51F27B14-920D-4E4F-86E9-F00B956ED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079b0e-b073-4149-a719-fd61ad26a9fc"/>
    <ds:schemaRef ds:uri="ee0505f4-d32e-4633-ac45-785b0298bb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35</vt:i4>
      </vt:variant>
    </vt:vector>
  </HeadingPairs>
  <TitlesOfParts>
    <vt:vector size="50" baseType="lpstr">
      <vt:lpstr>Ausfüllhilfe</vt:lpstr>
      <vt:lpstr>TN-Liste_JBM</vt:lpstr>
      <vt:lpstr>Teamer-Liste_JBM</vt:lpstr>
      <vt:lpstr>Antrag_JBM</vt:lpstr>
      <vt:lpstr>Auszahlungsbescheid</vt:lpstr>
      <vt:lpstr>Belegliste Einnahmen</vt:lpstr>
      <vt:lpstr>Belegliste Ausgaben</vt:lpstr>
      <vt:lpstr>fAL-Übersicht</vt:lpstr>
      <vt:lpstr>Sachleistungen</vt:lpstr>
      <vt:lpstr>Betreuung&amp;Assistenz</vt:lpstr>
      <vt:lpstr>Bericht</vt:lpstr>
      <vt:lpstr>Textbausteine für Bericht</vt:lpstr>
      <vt:lpstr>Wort und Bild Marken</vt:lpstr>
      <vt:lpstr>Weiterleitungsvertrag</vt:lpstr>
      <vt:lpstr>Themenschlüssel</vt:lpstr>
      <vt:lpstr>'Belegliste Einnahmen'!BetragSonstZuschüsseHerkunft1</vt:lpstr>
      <vt:lpstr>'Belegliste Einnahmen'!BetragSonstZuschüsseHerkunft2</vt:lpstr>
      <vt:lpstr>'Belegliste Einnahmen'!BetragSonstZuschüsseHerkunft3</vt:lpstr>
      <vt:lpstr>Antrag_JBM!Druckbereich</vt:lpstr>
      <vt:lpstr>Auszahlungsbescheid!Druckbereich</vt:lpstr>
      <vt:lpstr>'Belegliste Ausgaben'!Druckbereich</vt:lpstr>
      <vt:lpstr>'Teamer-Liste_JBM'!Druckbereich</vt:lpstr>
      <vt:lpstr>'TN-Liste_JBM'!Druckbereich</vt:lpstr>
      <vt:lpstr>'Belegliste Ausgaben'!Drucktitel</vt:lpstr>
      <vt:lpstr>'Belegliste Einnahmen'!Drucktitel</vt:lpstr>
      <vt:lpstr>'fAL-Übersicht'!Drucktitel</vt:lpstr>
      <vt:lpstr>Sachleistungen!Drucktitel</vt:lpstr>
      <vt:lpstr>'Teamer-Liste_JBM'!Drucktitel</vt:lpstr>
      <vt:lpstr>'TN-Liste_JBM'!Drucktitel</vt:lpstr>
      <vt:lpstr>Kennzeichen</vt:lpstr>
      <vt:lpstr>'fAL-Übersicht'!StartFALnr</vt:lpstr>
      <vt:lpstr>'Teamer-Liste_JBM'!StartNr</vt:lpstr>
      <vt:lpstr>'TN-Liste_JBM'!StartNr</vt:lpstr>
      <vt:lpstr>Sachleistungen!StartSachleistnr</vt:lpstr>
      <vt:lpstr>'Betreuung&amp;Assistenz'!StartTabelle1</vt:lpstr>
      <vt:lpstr>'Betreuung&amp;Assistenz'!StartTabelle2</vt:lpstr>
      <vt:lpstr>'Belegliste Ausgaben'!SummeArbeitsHilfsmittelJBM</vt:lpstr>
      <vt:lpstr>'Belegliste Ausgaben'!SummeBetreuungJBM</vt:lpstr>
      <vt:lpstr>'Belegliste Ausgaben'!SummeFahrtkostenJBM</vt:lpstr>
      <vt:lpstr>'Belegliste Ausgaben'!SummeHonorareJBM</vt:lpstr>
      <vt:lpstr>'Belegliste Ausgaben'!SummeOrgaJBM</vt:lpstr>
      <vt:lpstr>'Belegliste Ausgaben'!SummeRaummietenJBM</vt:lpstr>
      <vt:lpstr>SummeSonstZuschüsseJBM</vt:lpstr>
      <vt:lpstr>'Belegliste Einnahmen'!SummeTNGebührenJBM</vt:lpstr>
      <vt:lpstr>'Belegliste Ausgaben'!SummeVerpflegÜbernachtJBM</vt:lpstr>
      <vt:lpstr>'Belegliste Ausgaben'!SummeVersicherungJBM</vt:lpstr>
      <vt:lpstr>Themenschwerpunkte</vt:lpstr>
      <vt:lpstr>'Belegliste Einnahmen'!VWZSonstZuschüsseHerkunft1</vt:lpstr>
      <vt:lpstr>'Belegliste Einnahmen'!VWZSonstZuschüsseHerkunft2</vt:lpstr>
      <vt:lpstr>'Belegliste Einnahmen'!VWZSonstZuschüsseHerkunft3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BJR</dc:creator>
  <cp:keywords/>
  <dc:description/>
  <cp:lastModifiedBy>Martina Scheckenbach</cp:lastModifiedBy>
  <cp:revision/>
  <cp:lastPrinted>2025-10-12T16:51:02Z</cp:lastPrinted>
  <dcterms:created xsi:type="dcterms:W3CDTF">2009-01-16T09:25:25Z</dcterms:created>
  <dcterms:modified xsi:type="dcterms:W3CDTF">2025-10-14T15:09:04Z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0x01010011CD9E7B272654419E8BE0098675F311</vt:lpwstr>
  </property>
</Properties>
</file>