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DieseArbeitsmappe" defaultThemeVersion="124226"/>
  <mc:AlternateContent xmlns:mc="http://schemas.openxmlformats.org/markup-compatibility/2006">
    <mc:Choice Requires="x15">
      <x15ac:absPath xmlns:x15ac="http://schemas.microsoft.com/office/spreadsheetml/2010/11/ac" url="Y:\Formulare_Vorlagen\AEJ_JBM Formulare\Testformulare\"/>
    </mc:Choice>
  </mc:AlternateContent>
  <xr:revisionPtr revIDLastSave="0" documentId="13_ncr:1_{C8FE6335-69CD-4EAF-8A1F-8245AAEB917B}" xr6:coauthVersionLast="36" xr6:coauthVersionMax="36" xr10:uidLastSave="{00000000-0000-0000-0000-000000000000}"/>
  <bookViews>
    <workbookView xWindow="0" yWindow="0" windowWidth="25200" windowHeight="11475" tabRatio="547" xr2:uid="{00000000-000D-0000-FFFF-FFFF00000000}"/>
  </bookViews>
  <sheets>
    <sheet name="Ausfüllhilfe" sheetId="17" r:id="rId1"/>
    <sheet name="TN-Liste_AEJ" sheetId="1" r:id="rId2"/>
    <sheet name="Teamer-Liste_AEJ" sheetId="15" r:id="rId3"/>
    <sheet name="Antrag_AEJ" sheetId="2" r:id="rId4"/>
    <sheet name="Auszahlungsbescheid" sheetId="3" r:id="rId5"/>
    <sheet name="Belegliste Einnahmen" sheetId="5" r:id="rId6"/>
    <sheet name="Belegliste Ausgaben" sheetId="6" r:id="rId7"/>
    <sheet name="fAL-Übersicht" sheetId="7" r:id="rId8"/>
    <sheet name="Sachleistungen" sheetId="8" r:id="rId9"/>
    <sheet name="Betreuung&amp;Assistenz" sheetId="9" r:id="rId10"/>
    <sheet name="Bericht" sheetId="10" r:id="rId11"/>
    <sheet name="Textbausteine für Bericht" sheetId="11" r:id="rId12"/>
    <sheet name="Weiterleitungsvertrag" sheetId="16" r:id="rId13"/>
    <sheet name="Wort-Bild Marken" sheetId="13" r:id="rId14"/>
    <sheet name="Themenschlüssel" sheetId="14" r:id="rId15"/>
  </sheets>
  <definedNames>
    <definedName name="BetragSonstZuschüsseHerkunft1AEJ" comment="verknüpft mit Antrag AEJ" localSheetId="5">'Belegliste Einnahmen'!$E$73</definedName>
    <definedName name="BetragSonstZuschüsseHerkunft2AEJ" comment="verknüpft mit Antrag AEJ" localSheetId="5">'Belegliste Einnahmen'!$E$74</definedName>
    <definedName name="BetragSonstZuschüsseHerkunft3AEJ" comment="verknüpft mit Antrag AEJ" localSheetId="5">'Belegliste Einnahmen'!$E$75</definedName>
    <definedName name="_xlnm.Print_Area" localSheetId="3">Antrag_AEJ!$A$1:$AG$61</definedName>
    <definedName name="_xlnm.Print_Area" localSheetId="4">Auszahlungsbescheid!$A$1:$AE$57</definedName>
    <definedName name="_xlnm.Print_Area" localSheetId="6">'Belegliste Ausgaben'!$A$1:$F$155</definedName>
    <definedName name="_xlnm.Print_Area" localSheetId="2">'Teamer-Liste_AEJ'!$A$1:$I$50</definedName>
    <definedName name="_xlnm.Print_Area" localSheetId="1">'TN-Liste_AEJ'!$A$1:$J$111</definedName>
    <definedName name="_xlnm.Print_Titles" localSheetId="6">'Belegliste Ausgaben'!$1:$6</definedName>
    <definedName name="_xlnm.Print_Titles" localSheetId="5">'Belegliste Einnahmen'!$1:$6</definedName>
    <definedName name="_xlnm.Print_Titles" localSheetId="7">'fAL-Übersicht'!$1:$7</definedName>
    <definedName name="_xlnm.Print_Titles" localSheetId="8">Sachleistungen!$1:$7</definedName>
    <definedName name="_xlnm.Print_Titles" localSheetId="2">'Teamer-Liste_AEJ'!$3:$10</definedName>
    <definedName name="_xlnm.Print_Titles" localSheetId="1">'TN-Liste_AEJ'!$3:$11</definedName>
    <definedName name="Kennzeichen">Themenschlüssel!$A$27:$A$31</definedName>
    <definedName name="StartFALnr" comment="wird benötigt als Bezug für dynamische Anpassung Nummerierung" localSheetId="7">'fAL-Übersicht'!$A$11</definedName>
    <definedName name="StartSachleistnr" comment="wird benötigt als Bezug für dynamische Anpassung Nummerierung" localSheetId="8">Sachleistungen!$A$11</definedName>
    <definedName name="StartTabelle1" comment="wird benötigt als Bezug für dynamische Zeilennummerierung" localSheetId="9">'Betreuung&amp;Assistenz'!$A$14</definedName>
    <definedName name="StartTabelle2" comment="wird benötigt als Bezug für dynamische Anpassung Zeilennummerierung" localSheetId="9">'Betreuung&amp;Assistenz'!$A$39</definedName>
    <definedName name="StartTeamerNr" comment="wird benötigt als Bezug für dynamische Anpassung Nummerierung" localSheetId="2">'Teamer-Liste_AEJ'!$A$10</definedName>
    <definedName name="StartTNNr" comment="wird benötigt als Bezug für dynamische Anpassung Nummerierung" localSheetId="1">'TN-Liste_AEJ'!$A$10</definedName>
    <definedName name="SummeArbeitsHilfsmittelAEJ" comment="verknüpft mit Antrag AEJ" localSheetId="6">'Belegliste Ausgaben'!$F$109</definedName>
    <definedName name="SummeBetreuungAEJ" localSheetId="6">'Belegliste Ausgaben'!$F$101</definedName>
    <definedName name="SummeFahrtkostenAEJ" comment="verknüpft mit Antrag AEJ" localSheetId="6">'Belegliste Ausgaben'!$F$10</definedName>
    <definedName name="SummeHonorareAEJ" comment="verknüpft mit Antrag AEJ" localSheetId="6">'Belegliste Ausgaben'!$F$90</definedName>
    <definedName name="SummeOrgaAEJ" comment="verknüpft mit Antrag AEJ" localSheetId="6">'Belegliste Ausgaben'!$F$140</definedName>
    <definedName name="SummeRaummietenAEJ" comment="verknüpft mit Antrag AEJ" localSheetId="6">'Belegliste Ausgaben'!$F$82</definedName>
    <definedName name="SummeSonstZuschüsseAEJ" localSheetId="5">'Belegliste Einnahmen'!$F$71</definedName>
    <definedName name="SummeTNGebührenAEJ" comment="verknüpft mit Antrag AEJ" localSheetId="5">'Belegliste Einnahmen'!$F$10</definedName>
    <definedName name="SummeVerpflegÜbernachtAEJ" comment="verknüpft mit Antrag AEJ" localSheetId="6">'Belegliste Ausgaben'!$F$39</definedName>
    <definedName name="SummeVersicherungAEJ" comment="verknüpft mit Antrag AEJ" localSheetId="6">'Belegliste Ausgaben'!$F$151</definedName>
    <definedName name="Themenschwerpunkte">Themenschlüssel!$A$7:$A$23</definedName>
    <definedName name="VWZSonstZuschüsseHerkunft1AEJ" comment="verknüpft mit Antrag AEJ" localSheetId="5">'Belegliste Einnahmen'!$D$73</definedName>
    <definedName name="VWZSonstZuschüsseHerkunft2AEJ" comment="verknüpft mit Antrag AEJ" localSheetId="5">'Belegliste Einnahmen'!$D$74</definedName>
    <definedName name="VWZSonstZuschüsseHerkunft3AEJ" comment="verknüpft mit Antrag AEJ" localSheetId="5">'Belegliste Einnahmen'!$D$75</definedName>
    <definedName name="Z_803B459B_CF21_4019_9401_EBFEB55FC8DF_.wvu.Cols" localSheetId="2" hidden="1">'Teamer-Liste_AEJ'!$X:$X</definedName>
    <definedName name="Z_803B459B_CF21_4019_9401_EBFEB55FC8DF_.wvu.Cols" localSheetId="1" hidden="1">'TN-Liste_AEJ'!$Y:$Y</definedName>
    <definedName name="Z_803B459B_CF21_4019_9401_EBFEB55FC8DF_.wvu.PrintArea" localSheetId="3" hidden="1">Antrag_AEJ!$A$1:$AG$61</definedName>
    <definedName name="Z_803B459B_CF21_4019_9401_EBFEB55FC8DF_.wvu.PrintArea" localSheetId="4" hidden="1">Auszahlungsbescheid!$A$1:$AE$57</definedName>
    <definedName name="Z_803B459B_CF21_4019_9401_EBFEB55FC8DF_.wvu.PrintArea" localSheetId="9" hidden="1">'Betreuung&amp;Assistenz'!$A$1:$G$86</definedName>
    <definedName name="Z_803B459B_CF21_4019_9401_EBFEB55FC8DF_.wvu.PrintArea" localSheetId="2" hidden="1">'Teamer-Liste_AEJ'!$A$1:$I$30</definedName>
    <definedName name="Z_803B459B_CF21_4019_9401_EBFEB55FC8DF_.wvu.PrintArea" localSheetId="1" hidden="1">'TN-Liste_AEJ'!$A$1:$J$31</definedName>
  </definedNames>
  <calcPr calcId="191029"/>
  <customWorkbookViews>
    <customWorkbookView name="Martina Scheckenbach - Persönliche Ansicht" guid="{803B459B-CF21-4019-9401-EBFEB55FC8DF}" mergeInterval="0" personalView="1" maximized="1" xWindow="1672" yWindow="-8" windowWidth="1696" windowHeight="1026" tabRatio="547" activeSheetId="12"/>
  </customWorkbookViews>
</workbook>
</file>

<file path=xl/calcChain.xml><?xml version="1.0" encoding="utf-8"?>
<calcChain xmlns="http://schemas.openxmlformats.org/spreadsheetml/2006/main">
  <c r="B4" i="10" l="1"/>
  <c r="D5" i="9"/>
  <c r="D4" i="8"/>
  <c r="D4" i="7"/>
  <c r="D4" i="6"/>
  <c r="D4" i="5"/>
  <c r="U41" i="3" l="1"/>
  <c r="U40" i="3"/>
  <c r="AC37" i="2" l="1"/>
  <c r="AC36" i="2"/>
  <c r="AC35" i="2"/>
  <c r="AC33" i="2"/>
  <c r="AC32" i="2"/>
  <c r="AC31" i="2"/>
  <c r="AC30" i="2"/>
  <c r="B38" i="2"/>
  <c r="B37" i="2"/>
  <c r="B36" i="2"/>
  <c r="L38" i="2"/>
  <c r="L37" i="2"/>
  <c r="L36" i="2"/>
  <c r="L30" i="2"/>
  <c r="A13" i="8" l="1"/>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12" i="8"/>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12" i="7"/>
  <c r="C8" i="8" l="1"/>
  <c r="A44" i="15" l="1"/>
  <c r="A45" i="15"/>
  <c r="A46" i="15"/>
  <c r="A47" i="15"/>
  <c r="A48" i="15"/>
  <c r="A49" i="15"/>
  <c r="A50" i="15"/>
  <c r="A51" i="15"/>
  <c r="A52" i="15"/>
  <c r="A53" i="15"/>
  <c r="A54" i="15"/>
  <c r="A55" i="15"/>
  <c r="A56" i="15"/>
  <c r="A57" i="15"/>
  <c r="A58" i="15"/>
  <c r="A59" i="15"/>
  <c r="A60" i="15"/>
  <c r="A43"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11" i="15"/>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2" i="1"/>
  <c r="G59" i="9" l="1"/>
  <c r="G58" i="9"/>
  <c r="G57" i="9"/>
  <c r="G56" i="9"/>
  <c r="G55" i="9"/>
  <c r="G54" i="9"/>
  <c r="G53" i="9"/>
  <c r="G52" i="9"/>
  <c r="G51" i="9"/>
  <c r="G50" i="9"/>
  <c r="G49" i="9"/>
  <c r="G48" i="9"/>
  <c r="G47" i="9"/>
  <c r="G46" i="9"/>
  <c r="G45" i="9"/>
  <c r="G44" i="9"/>
  <c r="G43" i="9"/>
  <c r="G42" i="9"/>
  <c r="G41" i="9"/>
  <c r="G40" i="9"/>
  <c r="C9" i="9" s="1"/>
  <c r="A59" i="9"/>
  <c r="A41" i="9"/>
  <c r="A42" i="9"/>
  <c r="A43" i="9"/>
  <c r="A44" i="9"/>
  <c r="A45" i="9"/>
  <c r="A46" i="9"/>
  <c r="A47" i="9"/>
  <c r="A48" i="9"/>
  <c r="A49" i="9"/>
  <c r="A50" i="9"/>
  <c r="A51" i="9"/>
  <c r="A52" i="9"/>
  <c r="A53" i="9"/>
  <c r="A54" i="9"/>
  <c r="A55" i="9"/>
  <c r="A56" i="9"/>
  <c r="A57" i="9"/>
  <c r="A58" i="9"/>
  <c r="A40" i="9"/>
  <c r="A16" i="9"/>
  <c r="A17" i="9"/>
  <c r="A18" i="9"/>
  <c r="A19" i="9"/>
  <c r="A20" i="9"/>
  <c r="A21" i="9"/>
  <c r="A22" i="9"/>
  <c r="A23" i="9"/>
  <c r="A24" i="9"/>
  <c r="A25" i="9"/>
  <c r="A26" i="9"/>
  <c r="A27" i="9"/>
  <c r="A28" i="9"/>
  <c r="A29" i="9"/>
  <c r="A30" i="9"/>
  <c r="A31" i="9"/>
  <c r="A32" i="9"/>
  <c r="A33" i="9"/>
  <c r="A34" i="9"/>
  <c r="A15" i="9"/>
  <c r="C8" i="7" l="1"/>
  <c r="F90" i="6" l="1"/>
  <c r="F101" i="6"/>
  <c r="F109" i="6"/>
  <c r="F140" i="6"/>
  <c r="F151" i="6"/>
  <c r="F82" i="6"/>
  <c r="F39" i="6"/>
  <c r="F10" i="6"/>
  <c r="F71" i="5" l="1"/>
  <c r="F10" i="5"/>
  <c r="O22" i="2" l="1"/>
  <c r="O16" i="2"/>
  <c r="M22" i="2"/>
  <c r="M16" i="2"/>
  <c r="K22" i="2"/>
  <c r="AB22" i="2"/>
  <c r="AB23" i="2" s="1"/>
  <c r="O15" i="2"/>
  <c r="O14" i="2"/>
  <c r="M15" i="2"/>
  <c r="M14" i="2"/>
  <c r="K16" i="2"/>
  <c r="K15" i="2"/>
  <c r="K14" i="2"/>
  <c r="AF22" i="2"/>
  <c r="AF23" i="2" s="1"/>
  <c r="AF14" i="2"/>
  <c r="AF15" i="2" s="1"/>
  <c r="AD22" i="2"/>
  <c r="AD23" i="2" s="1"/>
  <c r="AD27" i="2"/>
  <c r="AD26" i="2"/>
  <c r="X26" i="2"/>
  <c r="AD14" i="2"/>
  <c r="AD15" i="2" s="1"/>
  <c r="AD16" i="2" s="1"/>
  <c r="AD17" i="2" s="1"/>
  <c r="AD18" i="2" s="1"/>
  <c r="AB14" i="2"/>
  <c r="AB15" i="2" s="1"/>
  <c r="AB16" i="2" s="1"/>
  <c r="AB17" i="2" s="1"/>
  <c r="AB18" i="2" s="1"/>
  <c r="C7" i="15"/>
  <c r="C6" i="15"/>
  <c r="C5" i="15"/>
  <c r="C4" i="15"/>
  <c r="C3" i="15"/>
  <c r="AF16" i="2" l="1"/>
  <c r="AF17" i="2" s="1"/>
  <c r="AF18" i="2" l="1"/>
  <c r="AC34" i="2" l="1"/>
  <c r="F40" i="3" l="1"/>
  <c r="AC38" i="2"/>
  <c r="AE8" i="2"/>
  <c r="AE7" i="2"/>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17" i="8"/>
  <c r="E13" i="8"/>
  <c r="E14" i="8"/>
  <c r="E15" i="8"/>
  <c r="E16" i="8"/>
  <c r="E12" i="8"/>
  <c r="AE6" i="2"/>
  <c r="O17" i="3"/>
  <c r="L23" i="3"/>
  <c r="L31" i="2" l="1"/>
  <c r="L32" i="2" s="1"/>
  <c r="AC39" i="2" s="1"/>
  <c r="E8" i="7"/>
  <c r="AE14" i="3"/>
  <c r="L33" i="2"/>
  <c r="M17" i="2"/>
  <c r="O17" i="2"/>
  <c r="O13" i="3" s="1"/>
  <c r="AC40" i="2" l="1"/>
  <c r="AC42" i="2" s="1"/>
  <c r="L26" i="3"/>
  <c r="F41" i="3"/>
  <c r="AB30" i="3"/>
  <c r="AB29" i="3"/>
  <c r="AB28" i="3"/>
  <c r="AB27" i="3"/>
  <c r="AB26" i="3"/>
  <c r="AB25" i="3"/>
  <c r="AB24" i="3"/>
  <c r="AB23" i="3"/>
  <c r="B31" i="3"/>
  <c r="B30" i="3"/>
  <c r="B29" i="3"/>
  <c r="L31" i="3"/>
  <c r="L30" i="3"/>
  <c r="L29" i="3"/>
  <c r="AF19" i="2" l="1"/>
  <c r="AE13" i="3" s="1"/>
  <c r="I4" i="2"/>
  <c r="B3" i="10" s="1"/>
  <c r="AB4" i="3"/>
  <c r="G3" i="2"/>
  <c r="B2" i="10" s="1"/>
  <c r="D2" i="6" l="1"/>
  <c r="D3" i="6"/>
  <c r="D4" i="9"/>
  <c r="F4" i="3"/>
  <c r="D2" i="7"/>
  <c r="D3" i="9"/>
  <c r="D2" i="8"/>
  <c r="D2" i="5"/>
  <c r="D3" i="8"/>
  <c r="D3" i="7"/>
  <c r="D3" i="5"/>
  <c r="M17" i="3"/>
  <c r="K23" i="2"/>
  <c r="AC18" i="3"/>
  <c r="AC17" i="3"/>
  <c r="W17" i="3"/>
  <c r="K17" i="3"/>
  <c r="I11" i="2"/>
  <c r="B6" i="10" s="1"/>
  <c r="I10" i="2"/>
  <c r="AC4" i="2"/>
  <c r="F5" i="3"/>
  <c r="D5" i="5" l="1"/>
  <c r="B5" i="10"/>
  <c r="K18" i="3"/>
  <c r="D5" i="6"/>
  <c r="D6" i="6"/>
  <c r="AB5" i="3"/>
  <c r="I8" i="3"/>
  <c r="D5" i="7"/>
  <c r="D6" i="9"/>
  <c r="D5" i="8"/>
  <c r="I9" i="3"/>
  <c r="D6" i="5"/>
  <c r="V10" i="2"/>
  <c r="V11" i="2" s="1"/>
  <c r="D6" i="7"/>
  <c r="D7" i="9"/>
  <c r="D6" i="8"/>
  <c r="AA14" i="3"/>
  <c r="AC14" i="3"/>
  <c r="K17" i="2"/>
  <c r="K18" i="2" s="1"/>
  <c r="M13" i="3"/>
  <c r="K13" i="3" l="1"/>
  <c r="K14" i="3" s="1"/>
  <c r="AB19" i="2"/>
  <c r="AA13" i="3" s="1"/>
  <c r="AD19" i="2" l="1"/>
  <c r="AC13" i="3" s="1"/>
  <c r="L24" i="3" l="1"/>
  <c r="AB33" i="3"/>
  <c r="L25" i="3" l="1"/>
  <c r="AB32" i="3" s="1"/>
  <c r="L41" i="2"/>
  <c r="L43" i="2" s="1"/>
  <c r="AB31" i="3"/>
  <c r="U8" i="3"/>
  <c r="U9" i="3" s="1"/>
  <c r="L34" i="3" l="1"/>
  <c r="V42" i="2"/>
  <c r="V43" i="2" s="1"/>
  <c r="AB50" i="2" s="1"/>
  <c r="AB35" i="3"/>
  <c r="AB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Heilmeier</author>
    <author>tc={D81EF19E-A1B5-424A-816D-DC788A909C5F}</author>
    <author>tc={7C2EE88C-4395-4BCF-8691-0CB45FDC026A}</author>
    <author>Daniela Rotella</author>
    <author>tc={871E91FD-79F8-45D4-AB0F-F4AB0C604A1F}</author>
  </authors>
  <commentList>
    <comment ref="G3" authorId="0" shapeId="0" xr:uid="{00000000-0006-0000-0100-000001000000}">
      <text>
        <r>
          <rPr>
            <sz val="9"/>
            <color indexed="81"/>
            <rFont val="Tahoma"/>
            <family val="2"/>
          </rPr>
          <t>Kriterium für Vollständigkeits- und Vorprüfung auf Richtigkeit.
Füllt sich über Teilnehmendenliste aus.</t>
        </r>
      </text>
    </comment>
    <comment ref="AC3" authorId="0" shapeId="0" xr:uid="{00000000-0006-0000-0100-000002000000}">
      <text>
        <r>
          <rPr>
            <sz val="9"/>
            <color indexed="81"/>
            <rFont val="Tahoma"/>
            <family val="2"/>
          </rPr>
          <t>Kriterium für Vollständigkeits- und Vorprüfung auf Richtigkeit.</t>
        </r>
      </text>
    </comment>
    <comment ref="I4" authorId="0" shapeId="0" xr:uid="{00000000-0006-0000-0100-000003000000}">
      <text>
        <r>
          <rPr>
            <sz val="9"/>
            <color indexed="81"/>
            <rFont val="Tahoma"/>
            <family val="2"/>
          </rPr>
          <t>Kriterium für Vollständigkeits- und Vorprüfung auf Richtigkeit.
Füllt sich über Teilnehmendenliste aus.</t>
        </r>
      </text>
    </comment>
    <comment ref="AC4" authorId="0" shapeId="0" xr:uid="{00000000-0006-0000-0100-000004000000}">
      <text>
        <r>
          <rPr>
            <sz val="9"/>
            <color indexed="81"/>
            <rFont val="Tahoma"/>
            <family val="2"/>
          </rPr>
          <t>Kriterium für Vollständigkeits- und Vorprüfung auf Richtigkeit.
Füllt sich über Teilnehmendenliste aus.</t>
        </r>
      </text>
    </comment>
    <comment ref="I6" authorId="0" shapeId="0" xr:uid="{00000000-0006-0000-0100-000005000000}">
      <text>
        <r>
          <rPr>
            <sz val="9"/>
            <color indexed="81"/>
            <rFont val="Tahoma"/>
            <family val="2"/>
          </rPr>
          <t>Kriterium für Vollständigkeits- und Vorprüfung auf Richtigkeit.
Mind. 1 Eingabe notwendig.</t>
        </r>
      </text>
    </comment>
    <comment ref="I10" authorId="0" shapeId="0" xr:uid="{00000000-0006-0000-0100-000006000000}">
      <text>
        <r>
          <rPr>
            <sz val="9"/>
            <color indexed="81"/>
            <rFont val="Tahoma"/>
            <family val="2"/>
          </rPr>
          <t>Füllt sich über Teilnehmendenliste aus.</t>
        </r>
      </text>
    </comment>
    <comment ref="V10" authorId="0" shapeId="0" xr:uid="{00000000-0006-0000-0100-000007000000}">
      <text>
        <r>
          <rPr>
            <sz val="9"/>
            <color indexed="81"/>
            <rFont val="Tahoma"/>
            <family val="2"/>
          </rPr>
          <t>Bei Beginn und Ende am gleichen Tag wird ein Tag berechnet. Ab einer Nacht wird als Minimum 1 Tag angegeben.</t>
        </r>
      </text>
    </comment>
    <comment ref="I11" authorId="0" shapeId="0" xr:uid="{00000000-0006-0000-0100-000008000000}">
      <text>
        <r>
          <rPr>
            <sz val="9"/>
            <color indexed="81"/>
            <rFont val="Tahoma"/>
            <family val="2"/>
          </rPr>
          <t>Füllt sich über Teilnehmendenliste aus. Zeitraum max. 14 Tage</t>
        </r>
      </text>
    </comment>
    <comment ref="V11" authorId="0" shapeId="0" xr:uid="{00000000-0006-0000-0100-000009000000}">
      <text>
        <r>
          <rPr>
            <sz val="9"/>
            <color indexed="81"/>
            <rFont val="Tahoma"/>
            <family val="2"/>
          </rPr>
          <t>Minimale Soll-Zeitstunden basierend auf der minimalen Dauer in Tagen.</t>
        </r>
      </text>
    </comment>
    <comment ref="B13" authorId="0" shapeId="0" xr:uid="{00000000-0006-0000-0100-00000A000000}">
      <text>
        <r>
          <rPr>
            <sz val="9"/>
            <color indexed="81"/>
            <rFont val="Tahoma"/>
            <family val="2"/>
          </rPr>
          <t>Füllt sich über Teilnehmendenliste aus.</t>
        </r>
      </text>
    </comment>
    <comment ref="K23" authorId="1" shapeId="0" xr:uid="{D81EF19E-A1B5-424A-816D-DC788A909C5F}">
      <text>
        <r>
          <rPr>
            <sz val="11"/>
            <color theme="1"/>
            <rFont val="Calibri"/>
            <family val="2"/>
            <scheme val="minor"/>
          </rPr>
          <t xml:space="preserve"> Auf 1 Teamer müssen mind. 5 TN und max. 20 TN fallen -  Ausnahmen bei WBK Modulen.</t>
        </r>
      </text>
    </comment>
    <comment ref="R30" authorId="2" shapeId="0" xr:uid="{7C2EE88C-4395-4BCF-8691-0CB45FDC026A}">
      <text>
        <r>
          <rPr>
            <sz val="11"/>
            <color theme="1"/>
            <rFont val="Calibri"/>
            <family val="2"/>
            <scheme val="minor"/>
          </rPr>
          <t xml:space="preserve">
 0,25 €/km (0,40 €/km nur bei triftigem Grund mit schriftlicher Begründung!)</t>
        </r>
      </text>
    </comment>
    <comment ref="L31" authorId="0" shapeId="0" xr:uid="{00000000-0006-0000-0100-00000C000000}">
      <text>
        <r>
          <rPr>
            <sz val="9"/>
            <color indexed="81"/>
            <rFont val="Arial"/>
            <family val="2"/>
          </rPr>
          <t xml:space="preserve">Freiwillige (d.h. unentgeltliche) Arbeitsleistungen (fAL) sind durch Stundenzettel nachzuweisen. </t>
        </r>
        <r>
          <rPr>
            <b/>
            <sz val="9"/>
            <color indexed="81"/>
            <rFont val="Arial"/>
            <family val="2"/>
          </rPr>
          <t>Bitte Reiter fAL ausfüllen - automatischer Übertrag.</t>
        </r>
      </text>
    </comment>
    <comment ref="L33" authorId="3" shapeId="0" xr:uid="{00000000-0006-0000-0100-00000D000000}">
      <text>
        <r>
          <rPr>
            <sz val="8"/>
            <color indexed="81"/>
            <rFont val="Arial"/>
            <family val="2"/>
          </rPr>
          <t xml:space="preserve">Unentgeltliche Sachleistungen sind bis zur Höhe von 80 % der angemessenen Unternehmerpreise zuwendungsfähig. </t>
        </r>
        <r>
          <rPr>
            <b/>
            <sz val="8"/>
            <color indexed="81"/>
            <rFont val="Arial"/>
            <family val="2"/>
          </rPr>
          <t>Bitte Reiter Sachleistungen ausfüllen - automatischer Übertrag</t>
        </r>
      </text>
    </comment>
    <comment ref="AC34" authorId="4" shapeId="0" xr:uid="{871E91FD-79F8-45D4-AB0F-F4AB0C604A1F}">
      <text>
        <r>
          <rPr>
            <sz val="11"/>
            <color theme="1"/>
            <rFont val="Calibri"/>
            <family val="2"/>
            <scheme val="minor"/>
          </rPr>
          <t xml:space="preserve"> Bitte Reiter Betreuung&amp;Assistenz ausfüllen – automatischer Übertrag!</t>
        </r>
      </text>
    </comment>
    <comment ref="B39" authorId="0" shapeId="0" xr:uid="{00000000-0006-0000-0100-00000E000000}">
      <text>
        <r>
          <rPr>
            <sz val="9"/>
            <color indexed="81"/>
            <rFont val="Tahoma"/>
            <family val="2"/>
          </rPr>
          <t>DPSG ist befreit - bitte nichts eintragen</t>
        </r>
      </text>
    </comment>
    <comment ref="L43" authorId="0" shapeId="0" xr:uid="{00000000-0006-0000-0100-00000F000000}">
      <text>
        <r>
          <rPr>
            <sz val="9"/>
            <color indexed="81"/>
            <rFont val="Tahoma"/>
            <family val="2"/>
          </rPr>
          <t>Muss größer 0 sein, ansonsten ist die Maßnahme nicht förderfähig.</t>
        </r>
      </text>
    </comment>
    <comment ref="V43" authorId="0" shapeId="0" xr:uid="{00000000-0006-0000-0100-000010000000}">
      <text>
        <r>
          <rPr>
            <b/>
            <sz val="9"/>
            <color indexed="81"/>
            <rFont val="Tahoma"/>
            <family val="2"/>
          </rPr>
          <t>Bagatellgrenze</t>
        </r>
        <r>
          <rPr>
            <sz val="9"/>
            <color indexed="81"/>
            <rFont val="Tahoma"/>
            <family val="2"/>
          </rPr>
          <t xml:space="preserve"> 
Gefördert werden nur Maßnahmen, bei denen sich mindestens eine Zuwendung in Höhe von 100 € ergibt.
</t>
        </r>
        <r>
          <rPr>
            <b/>
            <sz val="9"/>
            <color indexed="81"/>
            <rFont val="Tahoma"/>
            <family val="2"/>
          </rPr>
          <t>Höhe der Zuwendung</t>
        </r>
        <r>
          <rPr>
            <sz val="9"/>
            <color indexed="81"/>
            <rFont val="Tahoma"/>
            <family val="2"/>
          </rPr>
          <t xml:space="preserve">
Die Zuwendung beträgt bis zu 70 % der zuwendungsfähigen und angemessenen Ausgaben. Die Zuwendung darf den Fehlbetrag nicht überschreiten.</t>
        </r>
      </text>
    </comment>
    <comment ref="F47" authorId="0" shapeId="0" xr:uid="{00000000-0006-0000-0100-000011000000}">
      <text>
        <r>
          <rPr>
            <sz val="9"/>
            <color indexed="81"/>
            <rFont val="Tahoma"/>
            <family val="2"/>
          </rPr>
          <t>Kriterium für Vollständigkeits- und Vorprüfung auf Richtigkeit.</t>
        </r>
      </text>
    </comment>
    <comment ref="B49" authorId="0" shapeId="0" xr:uid="{00000000-0006-0000-0100-000012000000}">
      <text>
        <r>
          <rPr>
            <sz val="9"/>
            <color indexed="81"/>
            <rFont val="Tahoma"/>
            <family val="2"/>
          </rPr>
          <t>Kriterien für Vollständigkeits- und Vorprüfung auf Richtigkeit, wobei l) optional 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Martina Scheckenbach</author>
    <author>Daniela Rotella</author>
  </authors>
  <commentList>
    <comment ref="B24" authorId="0" shapeId="0" xr:uid="{C1918078-CA7F-47E5-BDFE-5705546AEB29}">
      <text>
        <r>
          <rPr>
            <sz val="9"/>
            <color indexed="81"/>
            <rFont val="Segoe UI"/>
            <family val="2"/>
          </rPr>
          <t>Den Link auf die ANBest-P findest Du am Ende des Weiterleitungsvertrages.</t>
        </r>
      </text>
    </comment>
    <comment ref="B25" authorId="1" shapeId="0" xr:uid="{69BD5A90-2180-46A8-8070-739CE3260331}">
      <text>
        <r>
          <rPr>
            <sz val="9"/>
            <color indexed="81"/>
            <rFont val="Segoe UI"/>
            <family val="2"/>
          </rPr>
          <t>Den Link zu den aktuellen Rahmenrichtlinien findest Du am Ende des Weiterleitungsvertrages</t>
        </r>
      </text>
    </comment>
    <comment ref="B26" authorId="1" shapeId="0" xr:uid="{F82A8292-3202-4E2D-9818-15B8D9FD3D54}">
      <text>
        <r>
          <rPr>
            <sz val="9"/>
            <color indexed="81"/>
            <rFont val="Segoe UI"/>
            <family val="2"/>
          </rPr>
          <t>Den Link zu den aktuellen Fachlichen Anforderungen findest Du am Ende des Weiterleitungsvertrages</t>
        </r>
      </text>
    </comment>
    <comment ref="B71" authorId="0" shapeId="0" xr:uid="{A6FC4E32-4380-4DE2-9DD4-769DCE0FC6FF}">
      <text>
        <r>
          <rPr>
            <sz val="9"/>
            <color indexed="81"/>
            <rFont val="Segoe UI"/>
            <family val="2"/>
          </rPr>
          <t>aktuelle Wort-Bildmarken siehe separater Reiter in diesem Formular</t>
        </r>
      </text>
    </comment>
  </commentList>
</comments>
</file>

<file path=xl/sharedStrings.xml><?xml version="1.0" encoding="utf-8"?>
<sst xmlns="http://schemas.openxmlformats.org/spreadsheetml/2006/main" count="656" uniqueCount="455">
  <si>
    <t>Raummieten</t>
  </si>
  <si>
    <t>Ausgaben</t>
  </si>
  <si>
    <t>18 bis unter 27 Jahre</t>
  </si>
  <si>
    <t>01</t>
  </si>
  <si>
    <t>02</t>
  </si>
  <si>
    <t>03</t>
  </si>
  <si>
    <t>04</t>
  </si>
  <si>
    <t>05</t>
  </si>
  <si>
    <t>06</t>
  </si>
  <si>
    <t>07</t>
  </si>
  <si>
    <t>08</t>
  </si>
  <si>
    <t>09</t>
  </si>
  <si>
    <t>10</t>
  </si>
  <si>
    <t>11</t>
  </si>
  <si>
    <t>12</t>
  </si>
  <si>
    <t>13</t>
  </si>
  <si>
    <t>14</t>
  </si>
  <si>
    <t>15</t>
  </si>
  <si>
    <t>16</t>
  </si>
  <si>
    <t>17</t>
  </si>
  <si>
    <t>Bayerischer Jugendring</t>
  </si>
  <si>
    <t>Erläuterungen zum Tabellenblatt "Anträge", Spalte "H", Themenschwerpunkt</t>
  </si>
  <si>
    <t>Sonstige</t>
  </si>
  <si>
    <t>Kein festgelegter Schwerpunkt</t>
  </si>
  <si>
    <t>Themenschwerpunkt</t>
  </si>
  <si>
    <t xml:space="preserve">Schlüssel </t>
  </si>
  <si>
    <t>Bemerkung</t>
  </si>
  <si>
    <t>Honorarkräfte</t>
  </si>
  <si>
    <t>45 Jahre und älter</t>
  </si>
  <si>
    <t>27 bis unter 45 Jahre</t>
  </si>
  <si>
    <t>unter 16 Jahre</t>
  </si>
  <si>
    <t>Versicherungen</t>
  </si>
  <si>
    <t>TN-Auflistungen</t>
  </si>
  <si>
    <t>Einnahmen</t>
  </si>
  <si>
    <t>Betrag</t>
  </si>
  <si>
    <t>Unentgeltliche Sachleistung (Euro)</t>
  </si>
  <si>
    <t>Fahrtkosten</t>
  </si>
  <si>
    <t>Verpflegung/Übernachtung</t>
  </si>
  <si>
    <t>Arbeits- und Hilfsmittel</t>
  </si>
  <si>
    <t>Summe</t>
  </si>
  <si>
    <t>Freiwillige Arbeitsleistung</t>
  </si>
  <si>
    <t>unentgeltliche Sachleistungen</t>
  </si>
  <si>
    <t>Fehlbetrag</t>
  </si>
  <si>
    <t>a)</t>
  </si>
  <si>
    <t>b)</t>
  </si>
  <si>
    <t>c)</t>
  </si>
  <si>
    <t>Themenschwerpunkte</t>
  </si>
  <si>
    <t>e)</t>
  </si>
  <si>
    <t>(bis zu drei Nennungen)</t>
  </si>
  <si>
    <t>Bitte bestätigen:</t>
  </si>
  <si>
    <t>Zeitstunden erreicht?</t>
  </si>
  <si>
    <t>Teilnehmende 15 bis unter 18 Jahre</t>
  </si>
  <si>
    <t>Teilnehmende 18 bis unter 27 Jahre</t>
  </si>
  <si>
    <t>Teilnehmende 27 Jahre und älter</t>
  </si>
  <si>
    <t>16 bis unter 18 Jahre</t>
  </si>
  <si>
    <t>bis 45 Jahre</t>
  </si>
  <si>
    <t>Mitarbeit von sonstigen pädagogisch tätigen Personen</t>
  </si>
  <si>
    <t>Freiwillige Arbeitsleistungen (Std.)</t>
  </si>
  <si>
    <t>Sonstige Zuschüsse</t>
  </si>
  <si>
    <t>Herkunft</t>
  </si>
  <si>
    <t>Bezeichnung d. Maßnahme</t>
  </si>
  <si>
    <t>Natur- und umweltbezogene Schwerpunkte</t>
  </si>
  <si>
    <t>z.B. Tierschutz, Umweltschutz, Mülltrennung, Aufforstung</t>
  </si>
  <si>
    <t>Handwerklich-technische Schwerpunkte</t>
  </si>
  <si>
    <t>z.B. Elektronik-, Metall- und Holzarbeiten</t>
  </si>
  <si>
    <t>Rettungs- und Hilfstechniken</t>
  </si>
  <si>
    <t>z.B. Umgangmit Rettungsgerät, technische und medizinische Hilfeleistungen, Erste-Hilfe-Kurse,feuerwehrtechnische Übungen</t>
  </si>
  <si>
    <t xml:space="preserve">z.B. Themen wie Inklusion, Integration,Migration, Berufsorientierung, Rechtsextremismus,( Trans- ) Gender, Sexualität, Aufklärung, Religion im Rahmen von Diskussionsrunden, Exkursionen o. Ä. </t>
  </si>
  <si>
    <t>z.B. Umgang und Nutzung von Medien, wie PC, Konsolen, digitale Medien, Handy, Video &amp; Foto oder pädagogische Arbeit und Aufklärungsangebote zu digitalen Medien, Blogs, Webseiten, Computer- und Netzwerkspiele, Hardware</t>
  </si>
  <si>
    <t xml:space="preserve">Hauswirtschaftliche Schwerpunkte </t>
  </si>
  <si>
    <t>z.B. Kochen, Backen, Ernährungsfragen</t>
  </si>
  <si>
    <t>Jugendkulturelle und künstlerisch kreative Schwerpunkte</t>
  </si>
  <si>
    <t>z.B. Basteln, Kunst bzw. künstlerisches Gestalten, Musik, Tanz, Theater, Konzerte, Discos</t>
  </si>
  <si>
    <t>Spielbezogene Schwerpunkte</t>
  </si>
  <si>
    <t>z.B. Gesellschaftsspiele, Gruppenspiele, Outdoorgames;nicht gemeint sind Computer- und Onlinespiele, diese sind unter 05 anzugeben</t>
  </si>
  <si>
    <t>Sportbezogene Schwerpunkte</t>
  </si>
  <si>
    <t>z.B. Klettern, Tanzsport, Turniere, Fußballcamps, Selbstverteidigungskurse</t>
  </si>
  <si>
    <t>Schwerpunkte im Bereich der Traditions- und Brauchtumspflege</t>
  </si>
  <si>
    <t xml:space="preserve"> z. B. Karneval/Fastnacht/Fasching, Trachten</t>
  </si>
  <si>
    <t>Schwerpunkte im Bereich der Didaktik und Methodik</t>
  </si>
  <si>
    <t>trifft bei AEJ immer zu  (z.B. Juleica-Kurse)</t>
  </si>
  <si>
    <t>Geschlechtsdifferenzierte Schwerpunkte</t>
  </si>
  <si>
    <t>z.B. Angebote zur sexuellen Orientierung und geschlechtlichen Identität einschl. der Themen Aufklärung und Sexualität</t>
  </si>
  <si>
    <t>Schulbegleitende Angebotsschwerpunkte</t>
  </si>
  <si>
    <t>kommt in der Jugendarbeit nicht vor ( z.B. Hausaufgabenbetreuung, Lerngruppen )</t>
  </si>
  <si>
    <t>Beratungen</t>
  </si>
  <si>
    <t>kommt hier nicht vor (bewusst initiierte Beratungsgespräche, nicht gemeint sind spontane „Ratgebergespräche“ im normalen Alltag des Angebots)</t>
  </si>
  <si>
    <t>Auseinandersetzung mit dem Thema Gewalt und Gewaltprävention</t>
  </si>
  <si>
    <t>(einschließlich sexueller Gewalt)</t>
  </si>
  <si>
    <t>Medien (-pädagogische) Schwerpunkte</t>
  </si>
  <si>
    <t>männl.</t>
  </si>
  <si>
    <t>weibl.</t>
  </si>
  <si>
    <t>€</t>
  </si>
  <si>
    <t>Eigenanteil (10% der Barausgaben)</t>
  </si>
  <si>
    <t>Sonst. Personen</t>
  </si>
  <si>
    <t>Kennziffer</t>
  </si>
  <si>
    <t>€ oder Std.</t>
  </si>
  <si>
    <t>Die Überweisung des Zuschusses soll auf folgende Bankverbindung erfolgen:</t>
  </si>
  <si>
    <t>IBAN:</t>
  </si>
  <si>
    <t>Geldinstitut:</t>
  </si>
  <si>
    <t>(Gesellschafts-)polit., histor., arbeitsweltbez., interkult., weltansch., relig. Schwerpunkte</t>
  </si>
  <si>
    <t>Anhänge</t>
  </si>
  <si>
    <t>f)</t>
  </si>
  <si>
    <t>g)</t>
  </si>
  <si>
    <t>h)</t>
  </si>
  <si>
    <t>i)</t>
  </si>
  <si>
    <t>j)</t>
  </si>
  <si>
    <t>k)</t>
  </si>
  <si>
    <t>l)</t>
  </si>
  <si>
    <t>m)</t>
  </si>
  <si>
    <t>Beginn (dd.mm.yy)</t>
  </si>
  <si>
    <t>Ende (dd.mm.yy)</t>
  </si>
  <si>
    <t>Status</t>
  </si>
  <si>
    <t>Datum:</t>
  </si>
  <si>
    <t>Der Förderbedingungen entsprechend wird ein Zuschuss in Höhe von</t>
  </si>
  <si>
    <t>zugeteilt.</t>
  </si>
  <si>
    <t>Datum</t>
  </si>
  <si>
    <t>Unterschrift</t>
  </si>
  <si>
    <t>Betrag verr. mit Stundensatz:</t>
  </si>
  <si>
    <t>Bezeichnung der Maßnahme:</t>
  </si>
  <si>
    <t>Beginn am:</t>
  </si>
  <si>
    <t>Ende am:</t>
  </si>
  <si>
    <t>Nr.</t>
  </si>
  <si>
    <t>Alter</t>
  </si>
  <si>
    <t>PLZ, Wohnort</t>
  </si>
  <si>
    <t>Kennz. (s.u.)</t>
  </si>
  <si>
    <t>18-&lt;27</t>
  </si>
  <si>
    <t>1.</t>
  </si>
  <si>
    <t>2.</t>
  </si>
  <si>
    <t>3.</t>
  </si>
  <si>
    <t>4.</t>
  </si>
  <si>
    <t>5.</t>
  </si>
  <si>
    <t>6.</t>
  </si>
  <si>
    <t>7.</t>
  </si>
  <si>
    <t>8.</t>
  </si>
  <si>
    <t>9.</t>
  </si>
  <si>
    <t>10.</t>
  </si>
  <si>
    <t>11.</t>
  </si>
  <si>
    <t>12.</t>
  </si>
  <si>
    <t>13.</t>
  </si>
  <si>
    <t>15-&lt;18</t>
  </si>
  <si>
    <t>m</t>
  </si>
  <si>
    <t>w</t>
  </si>
  <si>
    <t>Dauer (Tage) mind.</t>
  </si>
  <si>
    <t>Soll-Zeitstunden (mind.)</t>
  </si>
  <si>
    <t>BT</t>
  </si>
  <si>
    <t>EA</t>
  </si>
  <si>
    <t>HA</t>
  </si>
  <si>
    <t>HO</t>
  </si>
  <si>
    <t>Kennzeichen:</t>
  </si>
  <si>
    <t>max. Zuschuss</t>
  </si>
  <si>
    <t>&gt;=27</t>
  </si>
  <si>
    <t>Hauptberufliche</t>
  </si>
  <si>
    <t>Dauer (Tage) min.</t>
  </si>
  <si>
    <t>Soll-Zeitstunden (min.)</t>
  </si>
  <si>
    <t>Teilnehmendengebühren gesamt</t>
  </si>
  <si>
    <t>Teilnehmende gesamt</t>
  </si>
  <si>
    <t>Was muss ich ausfüllen?</t>
  </si>
  <si>
    <t>Antrag:</t>
  </si>
  <si>
    <t>Eigenanteil bitte nicht ausfüllen - die DPSG Bayern wurde befreit</t>
  </si>
  <si>
    <t>Auszahlungsbescheid:</t>
  </si>
  <si>
    <t>Bericht:</t>
  </si>
  <si>
    <t>Von der DPSG Landsstelle auszufüllen:</t>
  </si>
  <si>
    <t>B. Teilnehmende</t>
  </si>
  <si>
    <t>Bitte vollständig ausfüllen - es sind keine Unterschriften mehr notwendig</t>
  </si>
  <si>
    <t>PLZ der Maßnahme:</t>
  </si>
  <si>
    <r>
      <t xml:space="preserve">Sonstige Listen </t>
    </r>
    <r>
      <rPr>
        <sz val="10"/>
        <color theme="1"/>
        <rFont val="Arial"/>
        <family val="2"/>
      </rPr>
      <t>(nur wenn notwendig)</t>
    </r>
  </si>
  <si>
    <t>schriftliche Einladung</t>
  </si>
  <si>
    <t>Antragsteller:</t>
  </si>
  <si>
    <t>Zuwendungsfähige Ausgaben Gesamt</t>
  </si>
  <si>
    <t>70% der zuwendungsfähigen Ausgaben</t>
  </si>
  <si>
    <t>von:</t>
  </si>
  <si>
    <t>bis:</t>
  </si>
  <si>
    <t>Vorname</t>
  </si>
  <si>
    <t>Nachweis für die Sachleistungen</t>
  </si>
  <si>
    <t>Gegenstand</t>
  </si>
  <si>
    <t>Neupreis</t>
  </si>
  <si>
    <t>Arbeitsstunden</t>
  </si>
  <si>
    <t>Stundenlohn</t>
  </si>
  <si>
    <t>TN Liste:</t>
  </si>
  <si>
    <t>Empfehlung: mach Dir die Arbeit und fülle alles aus - nicht nur dass Du wahrscheinlich Deinen Fehlbetrag erhältst, es zeigt auch auf, was alles in einem Jugendverband passiert und wie viel Ehrenamt dahinter steckt</t>
  </si>
  <si>
    <t>Bericht für die AEJ</t>
  </si>
  <si>
    <t>Inhalt</t>
  </si>
  <si>
    <t>Methoden</t>
  </si>
  <si>
    <t>PR</t>
  </si>
  <si>
    <t>SO</t>
  </si>
  <si>
    <t>Maßnahmen, die auch im Hinblick auf verbandsspezifische Erfordernisse, Kenntnisse und Erfahrungen vermitteln, die qualitativ und quantitativ über das Niveau einer Grundausbildung hinausgehen,</t>
  </si>
  <si>
    <t>Hauptberufliche können in dieser Funktion teilnehmen, wenn es sich um pfadfinderspezifische Themen handelt und diese Themen notwendig für deren eigene Arbeit sind.</t>
  </si>
  <si>
    <t>Weiterleitungsvertrag - Vereinbarung</t>
  </si>
  <si>
    <t>Die Höhe der Zuwendung muss mit dem zuständigen Diözesanverband vereinbart werden und beträgt maximal 70% der Gesamtkosten. Der Letztempfänger stellt die Gesamtfinanzierung der Maßnahmen sicher. Die endgültige Höhe der Zuwendung wird erst nach Vorlage des Verwendungsnachweises bestimmt.</t>
  </si>
  <si>
    <t>Die Zuwendung darf nur zur Erfüllung des im Zuwendungsbescheid bzw. im Vertrag bestimmten Zwecks verwendet werden. Die Zuwendung ist wirtschaftlich und sparsam zu verwenden.</t>
  </si>
  <si>
    <t>Bei der Vergabe von Aufträgen zur Erfüllung des Zuwendungszwecks sind folgende Vorschriften zu beachten:</t>
  </si>
  <si>
    <t>Bei der Vergabe von Aufträgen für Lieferungen und Leistungen die Vergabe- und Vertragsordnung für Leistungen Teil A (VOL/A) Abschnitt 1</t>
  </si>
  <si>
    <t>2.1.</t>
  </si>
  <si>
    <t>2.1.1.</t>
  </si>
  <si>
    <t>2.1.2.</t>
  </si>
  <si>
    <t>2.1.3.</t>
  </si>
  <si>
    <t>2.1.4.</t>
  </si>
  <si>
    <t>Gegenstand des Vertrages (VV Nr. 13.6.2 zu Art. 44 BayHO)</t>
  </si>
  <si>
    <t>Zuwendungsart, Zuwendungshöhe und Finanzierung (VV Nr. 13.6.1 und 13.6.3 zu Art. 44 BayHO)</t>
  </si>
  <si>
    <t>Zuwendungsfähige Maßnahmen</t>
  </si>
  <si>
    <t>Vertiefung und Auffrischung</t>
  </si>
  <si>
    <t xml:space="preserve">Weiterqualifizierung </t>
  </si>
  <si>
    <t>Kurzseminare</t>
  </si>
  <si>
    <t>2.2.</t>
  </si>
  <si>
    <t>2.2.1.</t>
  </si>
  <si>
    <t>2.2.2.</t>
  </si>
  <si>
    <t>2.2.3.</t>
  </si>
  <si>
    <t>3.1.</t>
  </si>
  <si>
    <t>3.1.1.</t>
  </si>
  <si>
    <t>3.1.2.</t>
  </si>
  <si>
    <t>3.1.3.</t>
  </si>
  <si>
    <t>3.1.4.</t>
  </si>
  <si>
    <t>3.2.</t>
  </si>
  <si>
    <t>3.2.1.</t>
  </si>
  <si>
    <t>Anforderungen und Bedingungen</t>
  </si>
  <si>
    <t>Abweichend bzw. ergänzend hierzu gilt</t>
  </si>
  <si>
    <t>Zahlungen vor Empfang der Gegenleistung dürfen aus der Zuwendung nur vereinbart oder bewirkt werden, soweit dies allgemein üblich oder durch besondere Umstände gerechtfertigt ist.</t>
  </si>
  <si>
    <t>Weitergehende Bestimmungen, die den Letztempfänger zur Anwendung von Vergabevorschriften verpflichten (z. B. die §§ 97 ff. GWB in Verbindung mit der Vergabeverordnung bzw. der Sektorenverordnung in ihren jeweils geltenden Fassungen und dem Abschnitt 2 der VOB/A)</t>
  </si>
  <si>
    <t>3.2.2.</t>
  </si>
  <si>
    <t>3.2.3.</t>
  </si>
  <si>
    <t>Die Richtlinien für die Berücksichtigung bevorzugter Bewerber bei der Vergabe öffentlicher Aufträge – Spätaussiedler, Werkstätten für Behinderte und Blindenwerkstätten, Verfolgte – (Bevorzugten-Richtlinien) in der jeweils geltenden Fassung.</t>
  </si>
  <si>
    <t>3.2.4.</t>
  </si>
  <si>
    <t>Die Mittelstandsrichtlinien Öffentliches Auftragswesen der Staatsregierung in der jeweils geltenden Fassung.</t>
  </si>
  <si>
    <t>Die Umweltrichtlinien Öffentliches Auftragswesen der Staatsregierung in der jeweils geltenden Fassung.</t>
  </si>
  <si>
    <t>3.2.5.</t>
  </si>
  <si>
    <t>3.2.6.</t>
  </si>
  <si>
    <t>Mitteilungspflichten des Letztempfängers (ANBest-P Nr. 5)</t>
  </si>
  <si>
    <t>sich herausstellt, dass der Zuwendungszweck nicht oder mit der bewilligten Zuwendung nicht zu erreichen ist,</t>
  </si>
  <si>
    <t>Nachweis der Verwendung (ANBest-P Nr. 6)</t>
  </si>
  <si>
    <r>
      <t>·</t>
    </r>
    <r>
      <rPr>
        <sz val="7"/>
        <color rgb="FF000000"/>
        <rFont val="Times New Roman"/>
        <family val="1"/>
      </rPr>
      <t xml:space="preserve">         </t>
    </r>
    <r>
      <rPr>
        <sz val="10"/>
        <color rgb="FF000000"/>
        <rFont val="Arial"/>
        <family val="2"/>
      </rPr>
      <t>Einladung, ob schriftlich oder elektronisch (in einem druckbaren Format)</t>
    </r>
  </si>
  <si>
    <r>
      <t>·</t>
    </r>
    <r>
      <rPr>
        <sz val="7"/>
        <color rgb="FF000000"/>
        <rFont val="Times New Roman"/>
        <family val="1"/>
      </rPr>
      <t xml:space="preserve">         </t>
    </r>
    <r>
      <rPr>
        <sz val="10"/>
        <color rgb="FF000000"/>
        <rFont val="Arial"/>
        <family val="2"/>
      </rPr>
      <t>Liste aller Teilnehmenden, mit Lebensalter nach den geforderten Altersgruppen und Wohnort,</t>
    </r>
  </si>
  <si>
    <r>
      <t>·</t>
    </r>
    <r>
      <rPr>
        <sz val="7"/>
        <color rgb="FF000000"/>
        <rFont val="Times New Roman"/>
        <family val="1"/>
      </rPr>
      <t xml:space="preserve">         </t>
    </r>
    <r>
      <rPr>
        <sz val="10"/>
        <color rgb="FF000000"/>
        <rFont val="Arial"/>
        <family val="2"/>
      </rPr>
      <t>Liste der betreuten Kinder und der im Rahmen der Kinderbetreuung und die Assistenz bei Teilnehmenden mit Behinderung Anwesenden,</t>
    </r>
  </si>
  <si>
    <r>
      <t>o</t>
    </r>
    <r>
      <rPr>
        <sz val="7"/>
        <color rgb="FF000000"/>
        <rFont val="Times New Roman"/>
        <family val="1"/>
      </rPr>
      <t xml:space="preserve">    </t>
    </r>
    <r>
      <rPr>
        <sz val="10"/>
        <color rgb="FF000000"/>
        <rFont val="Arial"/>
        <family val="2"/>
      </rPr>
      <t>die Zielsetzung (ggf. die jeweiligen Teilziele) der Maßnahme,</t>
    </r>
  </si>
  <si>
    <r>
      <t>o</t>
    </r>
    <r>
      <rPr>
        <sz val="7"/>
        <color rgb="FF000000"/>
        <rFont val="Times New Roman"/>
        <family val="1"/>
      </rPr>
      <t xml:space="preserve">    </t>
    </r>
    <r>
      <rPr>
        <sz val="10"/>
        <color rgb="FF000000"/>
        <rFont val="Arial"/>
        <family val="2"/>
      </rPr>
      <t>der tatsächliche zeitliche Ablauf,</t>
    </r>
  </si>
  <si>
    <r>
      <t>o</t>
    </r>
    <r>
      <rPr>
        <sz val="7"/>
        <color rgb="FF000000"/>
        <rFont val="Times New Roman"/>
        <family val="1"/>
      </rPr>
      <t xml:space="preserve">    </t>
    </r>
    <r>
      <rPr>
        <sz val="10"/>
        <color rgb="FF000000"/>
        <rFont val="Arial"/>
        <family val="2"/>
      </rPr>
      <t>die jeweiligen Inhalte, und</t>
    </r>
  </si>
  <si>
    <r>
      <t>o</t>
    </r>
    <r>
      <rPr>
        <sz val="7"/>
        <color rgb="FF000000"/>
        <rFont val="Times New Roman"/>
        <family val="1"/>
      </rPr>
      <t xml:space="preserve">    </t>
    </r>
    <r>
      <rPr>
        <sz val="10"/>
        <color rgb="FF000000"/>
        <rFont val="Arial"/>
        <family val="2"/>
      </rPr>
      <t>die angewandten Methoden</t>
    </r>
  </si>
  <si>
    <t>ersichtlich sind.</t>
  </si>
  <si>
    <t>Der Verwendungsnachweis besteht aus einem Sachbericht und einem zahlenmäßigen Nachweis.</t>
  </si>
  <si>
    <t>5.1.</t>
  </si>
  <si>
    <t>5.2.</t>
  </si>
  <si>
    <t>In dem zahlenmäßigen Nachweis sind die Einnahmen und Ausgaben in zeitlicher Folge und voneinander getrennt entsprechend der Gliederung des Finanzierungsplans auszuweisen. Der Nachweis muss alle mit dem Zuwendungszweck zusammenhängenden Einnahmen (Zuwendungen, Leistungen Dritter, eigene Mittel) und Ausgaben enthalten.</t>
  </si>
  <si>
    <t>Im Rahmen des hier praktizierten einfachen Verwendungsnachweises besteht dieser aus dem Sachbericht und einem zahlenmäßigen Nachweis ohne Vorlage von Belegen, in dem Einnahmen und Ausgaben entsprechend der Gliederung des Finanzierungsplans summarisch zusammenzustellen sind. Soweit der Letztempfänger die Möglichkeit zum Vorsteuerabzug nach § 15 des Umsatzsteuergesetzes hat, dürfen nur die Entgelte (Preise ohne Umsatzsteuer) berücksichtigt werden.</t>
  </si>
  <si>
    <t>5.3.</t>
  </si>
  <si>
    <t>5.4.</t>
  </si>
  <si>
    <r>
      <t>Prüfung der Verwendung</t>
    </r>
    <r>
      <rPr>
        <sz val="12"/>
        <color rgb="FF000000"/>
        <rFont val="Arial"/>
        <family val="2"/>
      </rPr>
      <t xml:space="preserve"> </t>
    </r>
    <r>
      <rPr>
        <b/>
        <sz val="12"/>
        <color rgb="FF000000"/>
        <rFont val="Arial"/>
        <family val="2"/>
      </rPr>
      <t>(ANBest-P Nr. 7)</t>
    </r>
  </si>
  <si>
    <t>Der Erstempfänger ist berechtigt Bücher, Belege und sonstige Geschäftsunterlagen anzufordern sowie die Verwendung der Zuwendung durch örtliche Erhebungen zu prüfen oder durch Beauftragte prüfen zu lassen. Der Letztempfänger hat die erforderlichen Unterlagen bereitzuhalten und die notwendigen Auskünfte zu erteilen.</t>
  </si>
  <si>
    <t>6.1.</t>
  </si>
  <si>
    <t>6.2.</t>
  </si>
  <si>
    <t>Unterhält der Letztempfänger eine eigene Prüfungseinrichtung, ist von dieser der Verwendungsnachweis vorher zu prüfen und die Prüfung unter Angabe ihres Ergebnisses zu bescheinigen.</t>
  </si>
  <si>
    <t>6.3.</t>
  </si>
  <si>
    <t>Dokumentation der Maßnahme, Aufbewahrungsfristen</t>
  </si>
  <si>
    <t>Der Letztempfänger verpflichtet sich alle für den Nachweis der Zuwendung maßgeblichen Belege und Verträge, alle sonst mit dem Vertrag zusammenhängenden Unterlagen mindestens fünf Jahre nach Vorlage des Verwendungsnachweises verfügbar zu halten.</t>
  </si>
  <si>
    <t>Zusätzlich sind vom Letztempfänger folgende Dokumente mindestens 5 Jahre verfügbar zu halten:</t>
  </si>
  <si>
    <t>Bewilligungszeitraum (VV Nr. 13.6.4 zu Art. 44 BayHO)</t>
  </si>
  <si>
    <t>Der Vertrag gilt nur für die Förderung der hier beantragten Maßnahme.</t>
  </si>
  <si>
    <t>Kündigung (VV Nr. 13.6.6 zu Art. 44 BayHO)</t>
  </si>
  <si>
    <t>Der Vertrag kann aus wichtigen Gründen fristlos gekündigt werden.</t>
  </si>
  <si>
    <r>
      <t>·</t>
    </r>
    <r>
      <rPr>
        <sz val="7"/>
        <color rgb="FF000000"/>
        <rFont val="Times New Roman"/>
        <family val="1"/>
      </rPr>
      <t xml:space="preserve">         </t>
    </r>
    <r>
      <rPr>
        <sz val="10"/>
        <color rgb="FF000000"/>
        <rFont val="Arial"/>
        <family val="2"/>
      </rPr>
      <t>die Voraussetzungen für den Vertragsabschluss nachträglich entfallen sind,</t>
    </r>
  </si>
  <si>
    <r>
      <t>·</t>
    </r>
    <r>
      <rPr>
        <sz val="7"/>
        <color rgb="FF000000"/>
        <rFont val="Times New Roman"/>
        <family val="1"/>
      </rPr>
      <t xml:space="preserve">         </t>
    </r>
    <r>
      <rPr>
        <sz val="10"/>
        <color rgb="FF000000"/>
        <rFont val="Arial"/>
        <family val="2"/>
      </rPr>
      <t>der Abschluss des Vertrages durch Angaben des Letztempfängers zustande gekommen ist, die in wesentlicher Beziehung unrichtig oder unvollständig waren,</t>
    </r>
  </si>
  <si>
    <r>
      <t>·</t>
    </r>
    <r>
      <rPr>
        <sz val="7"/>
        <color rgb="FF000000"/>
        <rFont val="Times New Roman"/>
        <family val="1"/>
      </rPr>
      <t xml:space="preserve">         </t>
    </r>
    <r>
      <rPr>
        <sz val="10"/>
        <color rgb="FF000000"/>
        <rFont val="Arial"/>
        <family val="2"/>
      </rPr>
      <t>wenn sich herausstellt, dass der Zweck des Vertrags nicht zu erreichen ist,</t>
    </r>
  </si>
  <si>
    <r>
      <t>·</t>
    </r>
    <r>
      <rPr>
        <sz val="7"/>
        <color rgb="FF000000"/>
        <rFont val="Times New Roman"/>
        <family val="1"/>
      </rPr>
      <t xml:space="preserve">         </t>
    </r>
    <r>
      <rPr>
        <sz val="10"/>
        <color rgb="FF000000"/>
        <rFont val="Arial"/>
        <family val="2"/>
      </rPr>
      <t>die Zuwendungen vom Letztempfänger nicht zweckentsprechend verwendet werden</t>
    </r>
  </si>
  <si>
    <r>
      <t>·</t>
    </r>
    <r>
      <rPr>
        <sz val="7"/>
        <color rgb="FF000000"/>
        <rFont val="Times New Roman"/>
        <family val="1"/>
      </rPr>
      <t xml:space="preserve">         </t>
    </r>
    <r>
      <rPr>
        <sz val="10"/>
        <color rgb="FF000000"/>
        <rFont val="Arial"/>
        <family val="2"/>
      </rPr>
      <t>der Letztempfänger seinen Mitteilungs- und anderen Verpflichtungen nicht nachkommt.</t>
    </r>
  </si>
  <si>
    <t xml:space="preserve">Rückzahlung von Zuwendungen (VV Nr. 13.6.6 zu Art. 44 BayHO) </t>
  </si>
  <si>
    <t>Verzinsung von Rückzahlungsansprüchen (VV Nr. 13.6.7 zu Art. 44 BayHO)</t>
  </si>
  <si>
    <t>Prüfungsrechte (Art. 91BayHO)</t>
  </si>
  <si>
    <t>Schlussbestimmungen</t>
  </si>
  <si>
    <t>Änderungen, Ergänzungen oder Aufhebungen dieses Vertrages bedürfen zu ihrer Rechtswirksamkeit der Schriftform. Dies gilt auch für Nebenabreden und diese Schriftformklausel.</t>
  </si>
  <si>
    <t>13.1.</t>
  </si>
  <si>
    <t>13.2.</t>
  </si>
  <si>
    <t>13.3.</t>
  </si>
  <si>
    <t>Die Vertragspartner verpflichten sich zur vertrauensvollen Zusammenarbeit und Rücksichtnahme.</t>
  </si>
  <si>
    <r>
      <t>Der</t>
    </r>
    <r>
      <rPr>
        <i/>
        <sz val="10"/>
        <color rgb="FF000000"/>
        <rFont val="Arial"/>
        <family val="2"/>
      </rPr>
      <t xml:space="preserve"> </t>
    </r>
    <r>
      <rPr>
        <sz val="10"/>
        <color rgb="FF000000"/>
        <rFont val="Arial"/>
        <family val="2"/>
      </rPr>
      <t>Letztempfänger ist verpflichtet über vertrauliche Tatsachen, die ihm im Rahmen seiner/ihrer Tätigkeit bekannt werden, Stillschweigen zu bewahren. Diese Verpflichtung besteht auch nach Beendigung des Vertragsverhältnisses fort.</t>
    </r>
  </si>
  <si>
    <t>13.4.</t>
  </si>
  <si>
    <t>13.5.</t>
  </si>
  <si>
    <t xml:space="preserve">Antrag ausdrucken und unterschrieben an das Diözesanbüro senden </t>
  </si>
  <si>
    <r>
      <t xml:space="preserve">PLZ, </t>
    </r>
    <r>
      <rPr>
        <sz val="11"/>
        <color theme="1"/>
        <rFont val="Arial"/>
        <family val="2"/>
      </rPr>
      <t>Wohnort</t>
    </r>
  </si>
  <si>
    <t>https://www.bjr.de/themen/foerderung/aus-und-fortbildung/</t>
  </si>
  <si>
    <t>ein Insolvenzverfahren gegen ihn beantragt oder eröffnet wird.</t>
  </si>
  <si>
    <r>
      <t xml:space="preserve">Der Letztempfänger hat die in Nr. 5.3. genannten Belege und Verträge, alle sonst mit der Förderung zusammenhängenden Unterlagen (vgl. Nr. 5.1 Satz 1) sowie im Falle des Nachweises bzw. der Bestätigung der Verwendung auf elektronischem Wege eine Ausfertigung des Verwendungsnachweises bzw. der Verwendungsbestätigung </t>
    </r>
    <r>
      <rPr>
        <b/>
        <sz val="10"/>
        <color rgb="FF000000"/>
        <rFont val="Arial"/>
        <family val="2"/>
      </rPr>
      <t>fünf Jahre</t>
    </r>
    <r>
      <rPr>
        <sz val="10"/>
        <color rgb="FF000000"/>
        <rFont val="Arial"/>
        <family val="2"/>
      </rPr>
      <t xml:space="preserve"> nach ihrer Vorlage aufzubewahren, sofern nicht nach steuerlichen oder anderen Vorschriften eine längere Aufbewahrungsfrist bestimmt ist. Zur Aufbewahrung können auch Bild- oder Datenträger verwendet werden. Das Aufnahme- und Wiedergabeverfahren muss den Grundsätzen ordnungsgemäßer Buchführung oder einer in der öffentlichen Verwaltung allgemein zugelassenen Regelung entsprechen. </t>
    </r>
  </si>
  <si>
    <t>d</t>
  </si>
  <si>
    <t>div.</t>
  </si>
  <si>
    <t>Art der Arbeitsleistung (Stichworte)</t>
  </si>
  <si>
    <t>geleistete Std</t>
  </si>
  <si>
    <t>Belegnr.</t>
  </si>
  <si>
    <t>Belegdatum</t>
  </si>
  <si>
    <t>Verwendungszweck</t>
  </si>
  <si>
    <t xml:space="preserve">Teilnehmergebühren
</t>
  </si>
  <si>
    <t>Kinderbetreuung/Assistenz</t>
  </si>
  <si>
    <t>Orgakosten</t>
  </si>
  <si>
    <t>Anmerkung</t>
  </si>
  <si>
    <t>für die Maßnahme:</t>
  </si>
  <si>
    <t>Einzelaufstellung der Einnahmen und Ausgaben gemäß Kosten- und Finanzierungsplan (AnBest P 6.1.4.)</t>
  </si>
  <si>
    <t>Gesamtstunden:</t>
  </si>
  <si>
    <t xml:space="preserve">Übersicht über die freiwilligen Arbeitsleistungen (fAL) </t>
  </si>
  <si>
    <t>(zutreffendes bitte kopieren und in den Bericht einfügen)</t>
  </si>
  <si>
    <t>Nachname</t>
  </si>
  <si>
    <t>n)</t>
  </si>
  <si>
    <r>
      <t xml:space="preserve">nicht vergessen </t>
    </r>
    <r>
      <rPr>
        <sz val="11"/>
        <color theme="1"/>
        <rFont val="Wingdings"/>
        <charset val="2"/>
      </rPr>
      <t xml:space="preserve">J </t>
    </r>
    <r>
      <rPr>
        <sz val="11"/>
        <color theme="1"/>
        <rFont val="Arial"/>
        <family val="2"/>
      </rPr>
      <t>Im Reiter Bericht findest Du die Mindestanforderungen, aber mehr darfst Du immer schreiben. Du darfst auch gerne ein anderes Format nutzen!! Als Hilfestellung findest du unter dem Reiter "Textbausteine" hilfreiche Textbausteine, die du so in deinen Bericht übernehmen kannst. Diese Liste wird laufend ergänzt.</t>
    </r>
  </si>
  <si>
    <t>Teilnehmende</t>
  </si>
  <si>
    <t>x 12,15€ Stundensatz :</t>
  </si>
  <si>
    <t>Fahrtkosten bei triftigem Grund</t>
  </si>
  <si>
    <t xml:space="preserve">Bei dieser Maßnahme wurden Fahrtkosten mit Pkw abgerechnet, da der Veranstaltungsort nicht mit ÖPNV erreichbar ist.
</t>
  </si>
  <si>
    <t xml:space="preserve">Bei dieser Maßnahme wurden Fahrtkosten mit Pkw abgerechnet, da der Veranstaltungsort nur durch unverhältnismäßig lange Fahrzeiten mit ÖPNV erreichbar ist.
</t>
  </si>
  <si>
    <t>Bei dieser Maßnahme wurden Fahrtkosten mit Pkw abgerechnet wegen Transport von Lebensmitteln.</t>
  </si>
  <si>
    <t>Vorbereitungstreffen Teamer
(im Bericht mit Datum und Uhrzeit angeben)</t>
  </si>
  <si>
    <t>Inhalt: Vorbereitungstreffen zur Organisation für Rahmenbedingungen und Planung der Inhalte
Methoden: Brainstorming, KG-Arbeit, Diskussion und Gespräche</t>
  </si>
  <si>
    <t>Inhalt: inhaltliche und organisatorische Vorbereitung des Kurses mit Fokus auf …
Methode: Plenumsgespräch</t>
  </si>
  <si>
    <t>Inhalt: Vorbereitungstreffen zur konzeptionellen, inhaltlichen und methodischen Ausgestaltung der Maßnahme
Methode: Plenumsgespräch</t>
  </si>
  <si>
    <t>Vorbereitungstreffen Küchenteam
(im Bericht mit Datum und Uhrzeit angeben)</t>
  </si>
  <si>
    <t>Inhalt: Treffen zur inhaltlichen und organisatorischen Vorbereitung sowie Planung des Lebensmitteleinkaufs
Methode: Plenumsgespräch</t>
  </si>
  <si>
    <t>Inhalt: Treffen zur Planung und Koordinierung der Aufgaben
Methode: Plenumsgespräch</t>
  </si>
  <si>
    <t>Nachbereitungstreffen AEJ
(im Bericht mit Datum und Uhrzeit angeben)</t>
  </si>
  <si>
    <t>Inhalt: Reflexionstreffen
Methode: Post-It Methode aufgearbeitet, Teamer*innenfeedback hinzugefügt</t>
  </si>
  <si>
    <t>Inhalt: inhaltliches Nachbereitungstreffen (wollen wir wieder eine derartige Ausbildung anbieten? Was ist gut gelaufen/was nicht? Ist der Transfer in die Jugendarbeit gelungen?)
Methode: Plenumsgespräch</t>
  </si>
  <si>
    <t>Nachbereitungstreffen JBM
(im Bericht mit Datum und Uhrzeit angeben)</t>
  </si>
  <si>
    <t>Inhalt: inhaltliches Nachbereitungstreffen (wollen wir wieder eine derartige Maßnahme für Kinder u. Jugendliche anbieten? Was ist gut gelaufen/was nicht? Ist der Transfer zu den Kindern u. Jugendlichen gelungen/haben die Kinder u. Jugendlichen etwas in ihren Alltag mitgenommen?)
Methode: Plenumsgespräch</t>
  </si>
  <si>
    <t>Küchenteam</t>
  </si>
  <si>
    <t>Anmerkung: Auf dieser Maßnahme haben uns (Name) und (Name) als Küchenteam unterstützt.</t>
  </si>
  <si>
    <t>IT-Team
(v.a. bei digitalen oder hybriden Maßnahmen)</t>
  </si>
  <si>
    <t>Anmerkung: Auf dieser Maßnahme haben uns (Name) und (Name) als IT-Team unterstützt.</t>
  </si>
  <si>
    <r>
      <t>Nachname</t>
    </r>
    <r>
      <rPr>
        <sz val="8"/>
        <color theme="1"/>
        <rFont val="Arial"/>
        <family val="2"/>
      </rPr>
      <t xml:space="preserve"> </t>
    </r>
  </si>
  <si>
    <r>
      <t>Nachname</t>
    </r>
    <r>
      <rPr>
        <b/>
        <sz val="6"/>
        <color theme="1"/>
        <rFont val="Arial"/>
        <family val="2"/>
      </rPr>
      <t xml:space="preserve"> </t>
    </r>
  </si>
  <si>
    <t>Endsumme:</t>
  </si>
  <si>
    <t>.</t>
  </si>
  <si>
    <t>Bei dieser Maßnahme wurden Fahrtkosten mit Pkw abgerechnet wegen Transport von schwerem Gepäck/Material/Arbeits- und Hilfsmitteln</t>
  </si>
  <si>
    <t>zu 2.5. der fachlichen Anforderungen Kreis der Teilnehmenden:</t>
  </si>
  <si>
    <t>Die Zuwendung darf nur insoweit und nicht eher angefordert werden, als sie innerhalb von drei Monaten nach der Auszahlung für fällige Zahlungen benötigt wird. Die Anforderung jedes Teilbetrages muss die zur Beurteilung des Mittelbedarfs erforderlichen Angaben enthalten. Im Übrigen darf die Zuwendung jeweils anteilig mit etwaigen Zuwendungen anderer Zuwendungsgeber und den vorgesehenen eigenen und sonstigen Mitteln des Letztempfängers in Anspruch genommen werden.</t>
  </si>
  <si>
    <t>die abgerufenen oder ausgezahlten Beträge nicht innerhalb von drei Monaten nach Auszahlung verbraucht werden können,</t>
  </si>
  <si>
    <t>Zuwendungen sind zu erstatten, wenn sie vom Letztempfänger nicht zweckentsprechend oder nicht innerhalb von drei Monaten nach der Auszahlung für fällige Zahlungen verwendet werden. Gleiches gilt, wenn der Letztempfänger seine Verpflichtungen aus diesem Vertrag nicht oder nicht ordnungsgemäß erfüllt.</t>
  </si>
  <si>
    <t>Antragsteller:in</t>
  </si>
  <si>
    <t>Ehrenamtliche Teamer:innen</t>
  </si>
  <si>
    <t>Gesamtzahl der Teamer:innen</t>
  </si>
  <si>
    <t>Kontoinhaber:in:</t>
  </si>
  <si>
    <t>Praktikant:innen</t>
  </si>
  <si>
    <t>Hinweis für den/die Antragsteller:in:</t>
  </si>
  <si>
    <t>Organisationskosten</t>
  </si>
  <si>
    <t>Betreute Personen/Kinder:</t>
  </si>
  <si>
    <t>Assistent:innen/Betreuer:innen:</t>
  </si>
  <si>
    <t>Namensliste Kinderbetreuung und/oder Assistenz</t>
  </si>
  <si>
    <t>Unterschrift Antragsteller:in:</t>
  </si>
  <si>
    <t>Antragsteller:in:</t>
  </si>
  <si>
    <t>Nachweis z. B. Preisliste/Katalog des Anbieters</t>
  </si>
  <si>
    <t>Name des/der Spender:in</t>
  </si>
  <si>
    <t>Empfänger:in</t>
  </si>
  <si>
    <t>Einzahler:in</t>
  </si>
  <si>
    <t>aktuell 0,40 €/km</t>
  </si>
  <si>
    <t xml:space="preserve">Wenn die Zahl der Teilnehmenden geringer als geplant ausfällt, die Zahl von Referent:innen oder verantwortlichen Mitarbeiter:innen aus inhaltlichen und/oder organisatorischen Gründen jedoch nicht mehr reduziert werden kann und deshalb der Rahmen der fachlichen Anforderungen überschritten wird, so ist dies nicht zuwendungsschädlich. </t>
  </si>
  <si>
    <t>Mit Unterschrift des Antrages/Verwendungsnachweises stimmt der/die Antragsteller:in dem Weiterleitungsvertrag zu.</t>
  </si>
  <si>
    <t>über die Weitergabe von Fördermitteln zur Aus- und Fortbildung von ehrenamtlichen Jugendleiter:innen (AEJ)</t>
  </si>
  <si>
    <t>Maßnahmen zur qualifizierten Ausbildung der Jugendleiter:innen, z. B. Juleica-Schulungen</t>
  </si>
  <si>
    <t>Grundausbildungen</t>
  </si>
  <si>
    <t>Maßnahmen, die einzelne in der Grundausbildung behandelte Themen vertiefen, verbandsspezifisch ergänzen oder wieder auffrischen und/oder zur Verlängerung einer Juleica erforderlich sind</t>
  </si>
  <si>
    <t xml:space="preserve">zu 2.8. der fachlichen Anforderungen, Verhältnis Referent:innen oder verantwortliche Mitarbeiter:innen zur Zahl der Teilnehmenden: </t>
  </si>
  <si>
    <t>-</t>
  </si>
  <si>
    <t>Bei Maßnahmen, in denen in Arbeitsgruppen, Workshops u. ä. gearbeitet wird, ist deswegen u. U. eine höhere Zahl von Referent:innen oder verantwortlichen Mitarbeiter:innen notwendig. Dabei sind diese i. d. R. nicht über die ganze Dauer der Maßnahme in dieser Funktion tätig. In solchen Fällen ist ein Verhältnis zwischen Teilnehmenden und Referent:innen oder verantwortlichen Mitarbeiter:innen von bis zu 1:1 zuwendungsfähig.</t>
  </si>
  <si>
    <t>Bei Woodbadge Kursen (WBKs, Modulkurse) und bei Themen mit erhöhten Arbeitssicherheitsaspekten (z.B. Jurten Auf- und Abbau Schulungen, Pfadfindertechniken, etc.) kann das Verhältnis bis zu 1:3 betragen.</t>
  </si>
  <si>
    <t>Anforderung und Verwendung der Zuwendung (ANBest-P Nr.1)</t>
  </si>
  <si>
    <t>Vergabe von Aufträgen (ANBest-P Nr.3)</t>
  </si>
  <si>
    <t>er nach Vorlage des Antrags bzw. des Finanzierungsplans – auch nach Vorlage des Verwendungsnachweises – weitere Zuwendungen für denselben Zweck bei anderen öffentlichen Stellen beantragt oder von ihnen erhält oder wenn er – ggf. weitere – Mittel von Dritten erhält,</t>
  </si>
  <si>
    <t>der Verwendungszweck oder sonstige für die Bewilligung der Zuwendung maßgebliche Umstände sich ändern oder wegfallen,</t>
  </si>
  <si>
    <t>zu inventarisierende Gegenstände innerhalb der zeitlichen Bindung nicht mehr entsprechend dem Zuwendungszweck verwendet oder nicht mehr benötigt werden,</t>
  </si>
  <si>
    <r>
      <t>·</t>
    </r>
    <r>
      <rPr>
        <sz val="7"/>
        <color rgb="FF000000"/>
        <rFont val="Times New Roman"/>
        <family val="1"/>
      </rPr>
      <t xml:space="preserve">         </t>
    </r>
    <r>
      <rPr>
        <sz val="10"/>
        <color rgb="FF000000"/>
        <rFont val="Arial"/>
        <family val="2"/>
      </rPr>
      <t>Liste der Teamer:innen (Referent:innen und verantwortliche Mitarbeiter:innen),</t>
    </r>
  </si>
  <si>
    <r>
      <t>·</t>
    </r>
    <r>
      <rPr>
        <sz val="7"/>
        <color rgb="FF000000"/>
        <rFont val="Times New Roman"/>
        <family val="1"/>
      </rPr>
      <t xml:space="preserve">         </t>
    </r>
    <r>
      <rPr>
        <sz val="10"/>
        <color rgb="FF000000"/>
        <rFont val="Arial"/>
        <family val="2"/>
      </rPr>
      <t>ein Programm/Bericht, aus dem</t>
    </r>
  </si>
  <si>
    <r>
      <t>·</t>
    </r>
    <r>
      <rPr>
        <sz val="7"/>
        <color rgb="FF000000"/>
        <rFont val="Times New Roman"/>
        <family val="1"/>
      </rPr>
      <t xml:space="preserve">         </t>
    </r>
    <r>
      <rPr>
        <sz val="10"/>
        <color rgb="FF000000"/>
        <rFont val="Arial"/>
        <family val="2"/>
      </rPr>
      <t>die Zuwendungen nicht innerhalb von drei Monaten zur Erfüllung des beabsichtigten Zwecks verwendet werden</t>
    </r>
  </si>
  <si>
    <r>
      <t xml:space="preserve">A. </t>
    </r>
    <r>
      <rPr>
        <b/>
        <sz val="12"/>
        <rFont val="Arial"/>
        <family val="2"/>
      </rPr>
      <t>Teamer:innen</t>
    </r>
  </si>
  <si>
    <t>Bitte sende die Unterlagen immer an Deinen Diözesanverband und kläre im Vorfeld den Antrag mit dem DV ab. Die Landesstelle nimmt nur Anträge über den DV an.</t>
  </si>
  <si>
    <t>E-Mail:</t>
  </si>
  <si>
    <t>Sonstige Zuschüsse/Einnahmen</t>
  </si>
  <si>
    <t>Honorare/EA-/ÜL-Pauschalen</t>
  </si>
  <si>
    <t>Mit Unterschrift stimmen wir dem Weiterleitungsvertrag mit Stand 01.05.2025 (siehe Reiter Weiterleitungsvertrag) verbindlich zu.</t>
  </si>
  <si>
    <t>TN-Liste Assistenz/Kinderbetreuung</t>
  </si>
  <si>
    <t>Zielsetzung (ggf. Teilziele) der Maßnahme</t>
  </si>
  <si>
    <t>tatsächlicher Zeitablauf</t>
  </si>
  <si>
    <t>jeweilige Inhalte und angewandte Methoden</t>
  </si>
  <si>
    <t>Hinweise auf Vor-/Nachbereitungstreffen</t>
  </si>
  <si>
    <r>
      <rPr>
        <b/>
        <sz val="8"/>
        <color theme="1"/>
        <rFont val="Arial"/>
        <family val="2"/>
      </rPr>
      <t>incl. Wort-/Bildmarken</t>
    </r>
    <r>
      <rPr>
        <sz val="8"/>
        <color theme="1"/>
        <rFont val="Arial"/>
        <family val="2"/>
      </rPr>
      <t xml:space="preserve"> siehe Reiter</t>
    </r>
  </si>
  <si>
    <t>Stundenzettel für freiwilige Arbeitsleistungen</t>
  </si>
  <si>
    <t>Nachweis Sachleistungen</t>
  </si>
  <si>
    <t>Beleglisten Einnahmen und Ausgaben</t>
  </si>
  <si>
    <t>PLZ Antragsteller:in</t>
  </si>
  <si>
    <t>rechtsverbindliche Unterschrift/Stempel:</t>
  </si>
  <si>
    <t>Bez.Maßnahme</t>
  </si>
  <si>
    <t>Teamer Liste:</t>
  </si>
  <si>
    <t>und am Besten vorab die Datei ans Büro mailen</t>
  </si>
  <si>
    <t>Beleglisten:</t>
  </si>
  <si>
    <t>Bitte vollständig ausfüllen - Kopfdaten werden aus TN-Liste automatisch übernommen</t>
  </si>
  <si>
    <t>fAL:</t>
  </si>
  <si>
    <t>Sachleistungen:</t>
  </si>
  <si>
    <t>Wenn ihr für die Veranstaltung eine Sachspende bekommt, kann diese mit in den Antrag aufgenommen werden. Wichtig: Lass Dir vom Spender seine(n) Katalog/Preisliste geben und lege diese(n) dem Antrag bei! Ohne keine Anerkennung möglich.</t>
  </si>
  <si>
    <t>Bitte ergänze Deine Einnahmen, Ausgaben, Kontoverbindung und Deine E-Mail Adresse - alle farbig hinterlegten Felder. Achtung: beim Formular mit verknüpfter Belegliste werden die Summen automatisch in das Antragsformular übernommen!</t>
  </si>
  <si>
    <r>
      <t xml:space="preserve">Aufgrund einer Änderung der ANBest-P müssen seit 01.05.2022 bei den Anträgen alle Belege aufgelistet werden. Die Belege müssen aufgrund von Belegnummern eindeutig der Maßnahme zuzuordnen sein. Alle Belege bleiben beim Antragsteller und müssen bei einer Prüfung vorzeigbar sein. Ihr findet unter dem jeweiligen Reiter Belegliste Einnahmen/Ausgaben eine beispielhafte Aufstellung. Wenn ihr bereits ein Buchungsprogramm oder eine andere Übersicht habt, dürft ihr diese gerne verwenden. WICHTIG!!! Die Informationen der Spaltenüberschriften müssen auch hier vorhanden sein!! </t>
    </r>
    <r>
      <rPr>
        <b/>
        <sz val="11"/>
        <color rgb="FF00B050"/>
        <rFont val="Arial"/>
        <family val="2"/>
      </rPr>
      <t>Wir wissen, dass das einen sehr großen Mehraufwand für euch bedeutet. Wir sind selbst nicht glücklich darüber.... wir stehen hier in Kommunikation mit den zuständigen Stellen, dass diese Änderung wieder zurückgenommen wird.</t>
    </r>
  </si>
  <si>
    <t xml:space="preserve"> gesamt:</t>
  </si>
  <si>
    <t>Reflexion/Fazit:</t>
  </si>
  <si>
    <r>
      <t xml:space="preserve">Ziele der Veranstaltung:
</t>
    </r>
    <r>
      <rPr>
        <b/>
        <sz val="8"/>
        <color theme="1"/>
        <rFont val="Arial"/>
        <family val="2"/>
      </rPr>
      <t>(mindestens 1 Ziel muss angegeben sein)</t>
    </r>
  </si>
  <si>
    <t>Stand: 01.05.2025</t>
  </si>
  <si>
    <r>
      <rPr>
        <b/>
        <sz val="11"/>
        <color rgb="FFFF0000"/>
        <rFont val="Arial"/>
        <family val="2"/>
      </rPr>
      <t xml:space="preserve">Wichtige Info vorab: </t>
    </r>
    <r>
      <rPr>
        <sz val="11"/>
        <color rgb="FFFF0000"/>
        <rFont val="Arial"/>
        <family val="2"/>
      </rPr>
      <t>Für die Bearbeitung des Antrages fällt eine Verwaltungspauschale an von 2% der Zuschusssumme und ab 1.000,- €uro pauschal 20,- €uro. Die Rechnung dazu erfolgt erst nach Abschluss des Kontingentjahres - also im März eines Jahres für die rückwirkenden Veranstaltungen. Die Landesversammlung beschließt im März eines Jahres, ob die Gebühr aufgrund der wirtschaftlichen Lage der Landesebene erhoben wird oder entfallen kann.</t>
    </r>
  </si>
  <si>
    <r>
      <t xml:space="preserve">Mit diesem Vertrag werden dem Letztempfänger Zuwendungen des Bayerischen Jugendrings aus Mitteln zur Umsetzung des Kinder- und Jugendprogramms der Bayerischen Staatsregierung weitergeleitet. Zweck der Zuwendung ist die Förderung von Maßnahmen zur Aus- und Fortbildung von ehrenamtlichen </t>
    </r>
    <r>
      <rPr>
        <sz val="10"/>
        <rFont val="Arial"/>
        <family val="2"/>
      </rPr>
      <t>Jugendleiter:innen</t>
    </r>
    <r>
      <rPr>
        <sz val="10"/>
        <color rgb="FF000000"/>
        <rFont val="Arial"/>
        <family val="2"/>
      </rPr>
      <t xml:space="preserve"> (AEJ) im Kontingentjahr vom 01.05. bis zum 31.12.2025. Für die Zuordnung zum Kontingentjahr maßgeblich ist der erste Tag der Maßnahme.</t>
    </r>
  </si>
  <si>
    <t>Die Landesstelle gewährt ihrer Gliederung als Projektförderung im Wege der Anteilsfinanzierung eine Zuwendung zur Durchführung von Maßnahmen zur Aus- und Fortbildung von ehrenamtlichen Jugendleiter:innen (AEJ).</t>
  </si>
  <si>
    <t>Zuwendungsfähig sind Maßnahmen in Präsenz, als digitale und als hybride Formate.</t>
  </si>
  <si>
    <t>2.2.4.</t>
  </si>
  <si>
    <t>Es gelten die Vorschriften der Bayerischen Haushaltsordnung, insbesondere die Art. 23 und Art. 44 sowie die zugehörigen Verwaltungsvorschriften einschließlich ihrer Nebenbestimmungen (hier ANBest-P).</t>
  </si>
  <si>
    <t>Hier findest Du die aktuellen Rahmenrichtlinien und fachlichen Anforderungen sowie ANBest-P, ABER bitte nicht die Formulare vom BJR verwenden - jeder Verband hat seine eigenen Fomulare</t>
  </si>
  <si>
    <r>
      <t xml:space="preserve">Der Letztempfänger gibt bei von ihm durchgeführten Maßnahmen, die mit Mitteln aus diesem Vertrag gefördert oder durchgeführt werden, einen deutlichen Hinweis darauf, dass die Maßnahme durch den Freistaat Bayern mit Haushaltsmitteln des Bayerischen Staatsministeriums für Familie, Arbeit und Soziales gefördert oder durchgeführt wird. </t>
    </r>
    <r>
      <rPr>
        <b/>
        <sz val="10"/>
        <color rgb="FF000000"/>
        <rFont val="Arial"/>
        <family val="2"/>
      </rPr>
      <t>Der Hinweis auf die finanzielle Förderung lautet: „Dieses Projekt wird aus Mitteln des Bayerischen Staatsministeriums für Familie, Arbeit und Soziales durch den Bayerischen Jugendring gefördert“.</t>
    </r>
    <r>
      <rPr>
        <sz val="10"/>
        <color rgb="FF000000"/>
        <rFont val="Arial"/>
        <family val="2"/>
      </rPr>
      <t xml:space="preserve"> Im Sachbericht eines Projekts ist über Informations- und Publizitätsmaßnahmen zu berichten. Vom Freistaat Bayern ggfs. zur Verfügung gestellte Materialien (Schilder, Plakate, Flyer, etc.) sind in geeigneter Weise anzubringen oder zu verteilen.</t>
    </r>
  </si>
  <si>
    <r>
      <rPr>
        <i/>
        <sz val="10"/>
        <rFont val="Arial"/>
        <family val="2"/>
      </rPr>
      <t xml:space="preserve">Beschreibung des Antragsverfahrens: </t>
    </r>
    <r>
      <rPr>
        <sz val="10"/>
        <rFont val="Arial"/>
        <family val="2"/>
      </rPr>
      <t xml:space="preserve">
Der Letztempfänger stellt für jede einzelne Maßnahme innerhalb von 5 Wochen nach Durchführung einen Zuschussantrag, der gleichzeitig auch der Verwendungsnachweis ist. Dieser Zuschussantrag wird vom jeweiligen DV geprüft, ggf. nachgebessert und innerhalb von 8 Wochen formal und inhaltlich richtig an die DPSG-Landesstelle Bayern weitergeleitet, die nach Prüfung des Verwendungsnachweises ggf. den Zuschuss ausbezahlt. Als Stichtag gilt der jeweils letzte Tag der Maßnahme. Die Frist kann durch die DPSG-Landesstelle in begründeten Ausnahmefällen verlängert bzw. ausgesetzt werden. Alle Anträge für das laufende Kontingentjahr sind zusätzlich bis spätestens zum 15.01. des nachfolgenden Kontingentjahrs einzureichen (Ausschlussfrist). </t>
    </r>
  </si>
  <si>
    <t>Die Maßnahmen müssen die in den Rahmenrichtlinien zur Förderung der Aus- und Fortbildung von ehrenamtlichen Jugendleiter:innen (AEJ), von Jugendbildungsmaßnahmen (JBM) und von JBM mit größerem Teilnehmendenkreis (JBM gr. TNK) in der aktuell gültigen Fassung definierten Anforderungen und Bedingungen erfüllen. Diese sind Bestandteil des Vertrags. Der Zuwendungsempfänger ist verpflichtet, sich eigenständig über die geltende Fassung zu informieren.</t>
  </si>
  <si>
    <t>Die Maßnahmen müssen die in den Fachlichen Anforderungen der Förderung der Aus- und Fortbildung von ehrenamtlichen Jugendleiter:innen in der aktuell gültigen Fassung definierten Anforderungen und Bedingungen erfüllen. Diese sind Bestandteil des Vertrags. Der Zuwendungsempfänger ist verpflichtet, sich eigenständig über die geltende Fassung zu informieren.</t>
  </si>
  <si>
    <t>Die Nr. 3.2.1, 3.2.2, 3.2.4 bis 3.2.6 finden keine Anwendung, wenn die Zuwendung oder bei Finanzierung durch mehrere Stellen der Gesamtbetrag der Zuwendung weniger als 50 000 € beträgt, es sei denn, der Zuwendungsempfänger (Letztempfänger) ist aus anderen Gründen verpflichtet, die Vergabebestimmungen zu beachten. Der Letztempfänger ist in diesem Fall jedoch verpflichtet, Aufträge im Wert von mehr als 100.000 € (ohne Umsatzsteuer) an fachkundige und leistungsfähige Anbieter nach wettbewerblichen Gesichtspunkten zu wirtschaftlichen Bedingungen zu vergeben (Einholung von mindestens drei Vergleichsangeboten).</t>
  </si>
  <si>
    <t>Der Letztempfänger ist verpflichtet, unverzüglich der Bewilligungsbehörde anzuzeigen, wenn</t>
  </si>
  <si>
    <t>Die Belege müssen die im Geschäftsverkehr üblichen Angaben und Anlagen enthalten. Bei Ausgabebelegen insbesondere den Zahlungsempfänger, Grund und Tag der Zahlung, den Zahlungsbeweis und bei Gegenständen den Verwendungszweck. Außerdem müssen die Belege ein eindeutiges Zuordnungsmerkmal zu dem Projekt (z.B. Projektnummer) enthalten. Das gilt entsprechend für den Nachweis von Eigenleistungen. Im Verwendungsnachweis ist zu bestätigen, dass die Ausgaben notwendig waren, dass wirtschaftlich und sparsam verfahren worden ist und die Angaben mit den Büchern und gegebenenfalls den Belegen übereinstimmen.</t>
  </si>
  <si>
    <t>Der Erstattungsanspruch ist nach Maßgabe des Art. 49a Abs. 3 BayVwVfG zu verzinsen (derzeit 3 Prozentpunkte über dem Basiszinssatz nach § 247 BGB).</t>
  </si>
  <si>
    <t>Der Erstempfänger (DPSG Landesstelle Bayern), der Bayerische Oberste Rechnungshof, das zuständige Bayerische Staatsministerium und in seinem Auftrag der Bayerische Jugendring - haben das Recht, Buchungsunterlagen und sonstige Belege zu prüfen oder durch entsprechend Beauftragte prüfen zu lassen.</t>
  </si>
  <si>
    <t>13.6.</t>
  </si>
  <si>
    <t>Alle mit dem Zuwendungszweck zusammenhängenden Einnahmen (insbesondere Zuwendungen, Leistungen Dritter) und der Eigenanteil des Letztempfängers sind als Deckungsmittel für alle mit dem Zuwendungszweck zusammenhängenden Ausgaben einzusetzen. Der Finanzierungsplan (aufgegliederte Berechnung der mit dem Zuwendungszweck zusammenhängenden Ausgaben mit einer Übersicht über die beabsichtigte Finanzierung) ist hinsichtlich des Gesamtergebnisses verbindlich. Die Einzelansätze dürfen um bis zu 20 v.H. überschritten werden, soweit die Überschreitung durch entsprechende Einsparungen bei anderen Einzelansätzen der zuwendungsfähigen Ausgaben ausgeglichen werden kann und hierdurch der Zuwendungszweck nicht beeinträchtigt wird. Beruht die Überschreitung eines Einzelansatzes auf behördlichen Bedingungen oder Auflagen, sind innerhalb des Gesamtergebnisses des Finanzierungsplans auch weitergehende Abweichungen zulässig. Im Übrigen sind Überschreitungen zulässig, wenn sie der Letztempfänger voll aus eigenen Mitteln trägt.</t>
  </si>
  <si>
    <t>Der Zuwendungsempfänger sichert zu, dass er die der DPSG Landesstelle bzw. dem DPSG Diözesanverband zur Verfügung zu stellenden Daten erheben und weitergeben darf, indem er sich, soweit erforderlich, die entsprechenden Einwilligungen einholt.</t>
  </si>
  <si>
    <t>Durch den Letztempfänger, wenn der Erstempfänger seinen Verpflichtungen aus diesem Vertrag nicht oder nicht rechtzeitig nachkommt.</t>
  </si>
  <si>
    <t>Weitere Vereinbarungen</t>
  </si>
  <si>
    <t>4.1.</t>
  </si>
  <si>
    <t>4.2.</t>
  </si>
  <si>
    <t>4.3.</t>
  </si>
  <si>
    <t>4.4.</t>
  </si>
  <si>
    <t>4.5.</t>
  </si>
  <si>
    <t>4.6.</t>
  </si>
  <si>
    <t>Durch den Erstempfänger, wenn:</t>
  </si>
  <si>
    <t xml:space="preserve">Bitte gar nichts ausfüllen oder abändern, alle Zahlen/Daten holt sich der Auszahlungsbescheid aus Deinen Angaben im Antrag. Die Datei an Deinen DV senden und fertig. </t>
  </si>
  <si>
    <t>Kinderbetreuung und/oder Assistenzleistungen:</t>
  </si>
  <si>
    <t>Einladung:</t>
  </si>
  <si>
    <r>
      <t xml:space="preserve">PLZ </t>
    </r>
    <r>
      <rPr>
        <sz val="8"/>
        <color theme="1"/>
        <rFont val="Arial"/>
        <family val="2"/>
      </rPr>
      <t>Maßnahme</t>
    </r>
  </si>
  <si>
    <t>d)</t>
  </si>
  <si>
    <t>Teilnehmendenlisten (TN + Teamer)</t>
  </si>
  <si>
    <r>
      <t xml:space="preserve">heißt freiwillige Arbeitsleistungen. Max. 10 h/Tag pro Person möglich für
- Durchführung Maßnahme (Referent:innen, Küchenteam, Person f. IT...) 
- insg. max. 3 Treffen inhaltliche Vor- oder Nachbereitung
- organisatorische Vorbereitung (egal wie oft, kann z. B. auf mehrere Abende verteilt werden; auch Aufbau)
Wenn Du diese mit angeben möchtest, bitte mit genauen Angaben ausfüllen </t>
    </r>
    <r>
      <rPr>
        <b/>
        <sz val="11"/>
        <color theme="1"/>
        <rFont val="Arial"/>
        <family val="2"/>
      </rPr>
      <t>- Bitte ausdrucken und mit Unterschrift und Stempel an das DV Büro senden.</t>
    </r>
  </si>
  <si>
    <t>https://www.bjr.de/handlungsfelder/ehrenamt/foerderung-von-aus-und-fortbildungen-aej</t>
  </si>
  <si>
    <t>Wort-Bildmarken</t>
  </si>
  <si>
    <t>Die aktuellen Wort-Bildmarken findest Du auf der Homepage des BJR unter:</t>
  </si>
  <si>
    <t>Bitte denke daran, dass wir zu jedem Antrag die Ausschreibung/Einladung mit dem Hinweis auf die Förderung durch BJR und Staatsministerium incl. der aktuellen Wort-Bildmarken benötigen - ohne Ausschreibung/Einladung keine Förderung möglich!</t>
  </si>
  <si>
    <t>Wir haben dir diese auch im Reiter "Wort-Bildmarken" hinterlegt. Hier findest du auch bereits kombinierte Vorschläge mit dem Förderhinweis (siehe dazu auch Weiterleitungsvertrag).</t>
  </si>
  <si>
    <t>Name, Vorname</t>
  </si>
  <si>
    <t>Es ist möglich, Kosten für die Kinderbetreuung der Teilnehmenden und Assistenzleistungen für Menschen mit Behinderungen als Kosten mit aufzunehmen. Dazu reicht es aus, dieses Formblatt auszufüllen und die Kosten beim Antrag mit aufzunehmen. Die Kosten sollten natürlich nach dem Wirtschaftlichkeitsprinzip begründet werden und es darf z. B. bei den Assistenzleistungen nicht zu Doppelfinanzierungen kommen. Mache einen Ausdruck und lege ihn Deinem Antrag bei - mit Unterschrift und Stempel</t>
  </si>
  <si>
    <t>Teilnehmendenliste - TN</t>
  </si>
  <si>
    <t>Teilnehmendenliste - Teamer</t>
  </si>
  <si>
    <r>
      <t xml:space="preserve">Besonderheiten der Veranstaltung: 
</t>
    </r>
    <r>
      <rPr>
        <b/>
        <sz val="8"/>
        <color theme="1"/>
        <rFont val="Arial"/>
        <family val="2"/>
      </rPr>
      <t>(z.B. Fahrtkosten; Küchenteam; Nicht BY TN… - siehe Textbausteine)</t>
    </r>
  </si>
  <si>
    <r>
      <rPr>
        <b/>
        <sz val="12"/>
        <color theme="1"/>
        <rFont val="Arial"/>
        <family val="2"/>
      </rPr>
      <t>Tag+Datum</t>
    </r>
    <r>
      <rPr>
        <b/>
        <sz val="8"/>
        <color theme="1"/>
        <rFont val="Arial"/>
        <family val="2"/>
      </rPr>
      <t xml:space="preserve"> (reicht einmal </t>
    </r>
    <r>
      <rPr>
        <b/>
        <sz val="8"/>
        <color theme="1"/>
        <rFont val="Wingdings"/>
        <charset val="2"/>
      </rPr>
      <t>J</t>
    </r>
    <r>
      <rPr>
        <b/>
        <sz val="8"/>
        <color theme="1"/>
        <rFont val="Arial"/>
        <family val="2"/>
      </rPr>
      <t>)</t>
    </r>
    <r>
      <rPr>
        <b/>
        <sz val="12"/>
        <color theme="1"/>
        <rFont val="Arial"/>
        <family val="2"/>
      </rPr>
      <t xml:space="preserve"> und Uhrzeit von…bis </t>
    </r>
    <r>
      <rPr>
        <b/>
        <sz val="8"/>
        <color theme="1"/>
        <rFont val="Arial"/>
        <family val="2"/>
      </rPr>
      <t>(pro Einheit und bitte auch Pausenzeiten eintragen)</t>
    </r>
  </si>
  <si>
    <t>Bei allen Informations- und Publizitätsmaßnahmen müssen die Wort-Bildmarken des Bayerischen Staatsministeriums für Familie, Arbeit und Soziales und des Bayerischen Jugendrings KdöR enthalten sein.</t>
  </si>
  <si>
    <t>Summe Lohn</t>
  </si>
  <si>
    <t xml:space="preserve">AUSZAHLUNGSBESCHEID DPSG
Förderung der Aus- und Fortbildung von ehrenamtlichen Jugendleiter:innen (AEJ) </t>
  </si>
  <si>
    <t xml:space="preserve">ANTRAG DPSG  Diözesanbüro
Förderung der Aus- und Fortbildung von ehrenamtlichen Jugendleiter:innen (AEJ) </t>
  </si>
  <si>
    <r>
      <t xml:space="preserve">Bitte speichere das Formular vor dem Ausfüllen unter folgendem Namen ab:
</t>
    </r>
    <r>
      <rPr>
        <b/>
        <sz val="11"/>
        <color theme="1"/>
        <rFont val="Arial"/>
        <family val="2"/>
      </rPr>
      <t>AEJ_(Bezeichnung der Maßnahme)_(Antragsteller, falls nicht DV)</t>
    </r>
    <r>
      <rPr>
        <sz val="11"/>
        <color theme="1"/>
        <rFont val="Arial"/>
        <family val="2"/>
      </rPr>
      <t xml:space="preserve">.
Bitte starte bei der Teilnehmendenliste </t>
    </r>
    <r>
      <rPr>
        <b/>
        <sz val="11"/>
        <color theme="1"/>
        <rFont val="Arial"/>
        <family val="2"/>
      </rPr>
      <t>TN-Liste</t>
    </r>
    <r>
      <rPr>
        <sz val="11"/>
        <color theme="1"/>
        <rFont val="Arial"/>
        <family val="2"/>
      </rPr>
      <t xml:space="preserve">, dann ist schon einiges beim Antrag automatisch ausgefüllt. Das spart Dir Zeit und Mühe.
Falls Du mehr oder weniger Zeilen in den einzelnen Formularen benötigst, bitte </t>
    </r>
    <r>
      <rPr>
        <b/>
        <sz val="11"/>
        <color theme="1"/>
        <rFont val="Arial"/>
        <family val="2"/>
      </rPr>
      <t>immer Zeilen markieren und Zellen einfügen bzw. Zellen löschen</t>
    </r>
    <r>
      <rPr>
        <sz val="11"/>
        <color theme="1"/>
        <rFont val="Arial"/>
        <family val="2"/>
      </rPr>
      <t>, dann passen sich auch die hinterlegten Formeln automatisch an</t>
    </r>
  </si>
  <si>
    <t>Die Vertragspartner sind sich einig, dass Vertragsbestimmungen, die geltendem oder künftig in Kraft tretendem Recht widersprechen, der Rechtssituation anzupassen sind. Die Gültigkeit dieser Vereinbarung wird im Übrigen durch unwirksame Einzelbestimmungen nicht berührt.</t>
  </si>
  <si>
    <t xml:space="preserve">Sonstige Zuschüsse/Einnahmen
</t>
  </si>
  <si>
    <r>
      <t xml:space="preserve">Textbausteine
</t>
    </r>
    <r>
      <rPr>
        <b/>
        <sz val="18"/>
        <color rgb="FFFF0000"/>
        <rFont val="Arial"/>
        <family val="2"/>
      </rPr>
      <t>Hier könnt ihr eure eigenen Textbausteine hinterlegen :)</t>
    </r>
  </si>
  <si>
    <r>
      <rPr>
        <b/>
        <sz val="10"/>
        <color theme="1"/>
        <rFont val="Arial"/>
        <family val="2"/>
      </rPr>
      <t>Programm/Bericht</t>
    </r>
    <r>
      <rPr>
        <sz val="10"/>
        <color theme="1"/>
        <rFont val="Arial"/>
        <family val="2"/>
      </rPr>
      <t>, bestehend aus:</t>
    </r>
  </si>
  <si>
    <t>Hinweise auf freiwillige Arbeitsleistungen</t>
  </si>
  <si>
    <t>PLZ d. Maßnahme</t>
  </si>
  <si>
    <t xml:space="preserve">Teilnehmende </t>
  </si>
  <si>
    <t>Verwendungszweck (=Herkunft)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</si>
</sst>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0.00\ &quot;€&quot;;[Red]\-#,##0.00\ &quot;€&quot;"/>
    <numFmt numFmtId="44" formatCode="_-* #,##0.00\ &quot;€&quot;_-;\-* #,##0.00\ &quot;€&quot;_-;_-* &quot;-&quot;??\ &quot;€&quot;_-;_-@_-"/>
    <numFmt numFmtId="164" formatCode="_-* #,##0.00\ [$€-407]_-;\-* #,##0.00\ [$€-407]_-;_-* &quot;-&quot;??\ [$€-407]_-;_-@_-"/>
    <numFmt numFmtId="165" formatCode="0.0"/>
    <numFmt numFmtId="166" formatCode="dd/mm/yy;@"/>
    <numFmt numFmtId="167" formatCode="0.00\ &quot;€/Std.&quot;"/>
    <numFmt numFmtId="168" formatCode="0.00\ &quot;Std.&quot;"/>
    <numFmt numFmtId="169" formatCode=";;;"/>
  </numFmts>
  <fonts count="7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b/>
      <sz val="11"/>
      <color indexed="8"/>
      <name val="Arial"/>
      <family val="2"/>
    </font>
    <font>
      <b/>
      <sz val="11"/>
      <color indexed="8"/>
      <name val="Batang"/>
      <family val="1"/>
    </font>
    <font>
      <sz val="11"/>
      <color indexed="8"/>
      <name val="Arial"/>
      <family val="2"/>
    </font>
    <font>
      <sz val="9"/>
      <color theme="1"/>
      <name val="Arial"/>
      <family val="2"/>
    </font>
    <font>
      <sz val="11"/>
      <color theme="1"/>
      <name val="Arial"/>
      <family val="2"/>
    </font>
    <font>
      <b/>
      <sz val="9"/>
      <color theme="1"/>
      <name val="Arial"/>
      <family val="2"/>
    </font>
    <font>
      <i/>
      <sz val="9"/>
      <color theme="1"/>
      <name val="Arial"/>
      <family val="2"/>
    </font>
    <font>
      <b/>
      <sz val="11"/>
      <color theme="1"/>
      <name val="Calibri"/>
      <family val="2"/>
      <scheme val="minor"/>
    </font>
    <font>
      <sz val="9"/>
      <color indexed="81"/>
      <name val="Tahoma"/>
      <family val="2"/>
    </font>
    <font>
      <b/>
      <sz val="9"/>
      <color indexed="81"/>
      <name val="Tahoma"/>
      <family val="2"/>
    </font>
    <font>
      <sz val="10"/>
      <color theme="1"/>
      <name val="Calibri"/>
      <family val="2"/>
      <scheme val="minor"/>
    </font>
    <font>
      <b/>
      <sz val="10"/>
      <color theme="1"/>
      <name val="Calibri"/>
      <family val="2"/>
      <scheme val="minor"/>
    </font>
    <font>
      <sz val="8"/>
      <color rgb="FF000000"/>
      <name val="Tahoma"/>
      <family val="2"/>
    </font>
    <font>
      <b/>
      <sz val="11"/>
      <color theme="1"/>
      <name val="Arial"/>
      <family val="2"/>
    </font>
    <font>
      <sz val="11"/>
      <color theme="1"/>
      <name val="Wingdings"/>
      <charset val="2"/>
    </font>
    <font>
      <b/>
      <sz val="18"/>
      <color theme="1"/>
      <name val="Arial"/>
      <family val="2"/>
    </font>
    <font>
      <b/>
      <sz val="11"/>
      <color rgb="FF00B050"/>
      <name val="Arial"/>
      <family val="2"/>
    </font>
    <font>
      <sz val="8"/>
      <color theme="1"/>
      <name val="Arial"/>
      <family val="2"/>
    </font>
    <font>
      <b/>
      <sz val="12"/>
      <color theme="1"/>
      <name val="Arial"/>
      <family val="2"/>
    </font>
    <font>
      <sz val="12"/>
      <color theme="1"/>
      <name val="Arial"/>
      <family val="2"/>
    </font>
    <font>
      <b/>
      <sz val="10"/>
      <color theme="1"/>
      <name val="Arial"/>
      <family val="2"/>
    </font>
    <font>
      <sz val="11"/>
      <name val="Arial"/>
      <family val="2"/>
    </font>
    <font>
      <sz val="11"/>
      <color theme="1" tint="0.34998626667073579"/>
      <name val="Arial"/>
      <family val="2"/>
    </font>
    <font>
      <sz val="11"/>
      <color theme="4" tint="0.79998168889431442"/>
      <name val="Arial"/>
      <family val="2"/>
    </font>
    <font>
      <sz val="10"/>
      <color theme="1"/>
      <name val="Arial"/>
      <family val="2"/>
    </font>
    <font>
      <b/>
      <sz val="10"/>
      <name val="Arial"/>
      <family val="2"/>
    </font>
    <font>
      <sz val="10"/>
      <name val="Arial"/>
      <family val="2"/>
    </font>
    <font>
      <b/>
      <sz val="10"/>
      <color theme="0"/>
      <name val="Arial"/>
      <family val="2"/>
    </font>
    <font>
      <sz val="10"/>
      <color theme="4" tint="0.79998168889431442"/>
      <name val="Arial"/>
      <family val="2"/>
    </font>
    <font>
      <sz val="8"/>
      <color theme="4" tint="0.79998168889431442"/>
      <name val="Arial"/>
      <family val="2"/>
    </font>
    <font>
      <sz val="14"/>
      <color theme="1"/>
      <name val="Arial"/>
      <family val="2"/>
    </font>
    <font>
      <b/>
      <sz val="8"/>
      <color theme="1"/>
      <name val="Arial"/>
      <family val="2"/>
    </font>
    <font>
      <sz val="9"/>
      <name val="Arial"/>
      <family val="2"/>
    </font>
    <font>
      <sz val="8"/>
      <name val="Arial"/>
      <family val="2"/>
    </font>
    <font>
      <sz val="11"/>
      <color theme="1"/>
      <name val="Calibri"/>
      <family val="2"/>
      <scheme val="minor"/>
    </font>
    <font>
      <b/>
      <sz val="14"/>
      <color theme="1"/>
      <name val="Arial"/>
      <family val="2"/>
    </font>
    <font>
      <b/>
      <sz val="24"/>
      <color theme="1"/>
      <name val="Arial"/>
      <family val="2"/>
    </font>
    <font>
      <b/>
      <sz val="8"/>
      <color theme="1"/>
      <name val="Wingdings"/>
      <charset val="2"/>
    </font>
    <font>
      <sz val="10"/>
      <color rgb="FF000000"/>
      <name val="Arial"/>
      <family val="2"/>
    </font>
    <font>
      <b/>
      <sz val="12"/>
      <color rgb="FF000000"/>
      <name val="Arial"/>
      <family val="2"/>
    </font>
    <font>
      <b/>
      <sz val="11"/>
      <color rgb="FF000000"/>
      <name val="Arial"/>
      <family val="2"/>
    </font>
    <font>
      <sz val="7"/>
      <color rgb="FF000000"/>
      <name val="Times New Roman"/>
      <family val="1"/>
    </font>
    <font>
      <b/>
      <sz val="18"/>
      <color rgb="FF000000"/>
      <name val="Arial"/>
      <family val="2"/>
    </font>
    <font>
      <sz val="10"/>
      <color rgb="FF000000"/>
      <name val="Symbol"/>
      <family val="1"/>
      <charset val="2"/>
    </font>
    <font>
      <sz val="10"/>
      <color rgb="FF000000"/>
      <name val="Courier New"/>
      <family val="3"/>
    </font>
    <font>
      <b/>
      <sz val="10"/>
      <color rgb="FF000000"/>
      <name val="Arial"/>
      <family val="2"/>
    </font>
    <font>
      <sz val="12"/>
      <color rgb="FF000000"/>
      <name val="Arial"/>
      <family val="2"/>
    </font>
    <font>
      <i/>
      <sz val="10"/>
      <color rgb="FF000000"/>
      <name val="Arial"/>
      <family val="2"/>
    </font>
    <font>
      <sz val="9"/>
      <color indexed="81"/>
      <name val="Segoe UI"/>
      <family val="2"/>
    </font>
    <font>
      <u/>
      <sz val="11"/>
      <color theme="10"/>
      <name val="Calibri"/>
      <family val="2"/>
      <scheme val="minor"/>
    </font>
    <font>
      <b/>
      <sz val="6"/>
      <color theme="1"/>
      <name val="Arial"/>
      <family val="2"/>
    </font>
    <font>
      <sz val="11"/>
      <color rgb="FFFF0000"/>
      <name val="Arial"/>
      <family val="2"/>
    </font>
    <font>
      <b/>
      <sz val="11"/>
      <color rgb="FFFF0000"/>
      <name val="Arial"/>
      <family val="2"/>
    </font>
    <font>
      <u/>
      <sz val="11"/>
      <color theme="10"/>
      <name val="Arial"/>
      <family val="2"/>
    </font>
    <font>
      <sz val="8"/>
      <color indexed="81"/>
      <name val="Arial"/>
      <family val="2"/>
    </font>
    <font>
      <sz val="9"/>
      <color indexed="81"/>
      <name val="Arial"/>
      <family val="2"/>
    </font>
    <font>
      <b/>
      <sz val="9"/>
      <color indexed="81"/>
      <name val="Arial"/>
      <family val="2"/>
    </font>
    <font>
      <b/>
      <sz val="8"/>
      <color indexed="81"/>
      <name val="Arial"/>
      <family val="2"/>
    </font>
    <font>
      <sz val="8"/>
      <name val="Calibri"/>
      <family val="2"/>
      <scheme val="minor"/>
    </font>
    <font>
      <sz val="11"/>
      <color rgb="FFFFFFFF"/>
      <name val="Arial"/>
      <family val="2"/>
    </font>
    <font>
      <sz val="11"/>
      <color rgb="FFFF0000"/>
      <name val="Calibri"/>
      <family val="2"/>
      <scheme val="minor"/>
    </font>
    <font>
      <b/>
      <sz val="12"/>
      <name val="Arial"/>
      <family val="2"/>
    </font>
    <font>
      <i/>
      <sz val="10"/>
      <name val="Arial"/>
      <family val="2"/>
    </font>
    <font>
      <sz val="11"/>
      <name val="Calibri"/>
      <family val="2"/>
      <scheme val="minor"/>
    </font>
    <font>
      <b/>
      <sz val="18"/>
      <color rgb="FFFF0000"/>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505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ABF8F"/>
        <bgColor indexed="64"/>
      </patternFill>
    </fill>
    <fill>
      <patternFill patternType="solid">
        <fgColor rgb="FFFF00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s>
  <cellStyleXfs count="7">
    <xf numFmtId="0" fontId="0" fillId="0" borderId="0">
      <protection locked="0"/>
    </xf>
    <xf numFmtId="44" fontId="39" fillId="0" borderId="0" applyFont="0" applyFill="0" applyBorder="0" applyAlignment="0" applyProtection="0"/>
    <xf numFmtId="0" fontId="54" fillId="0" borderId="0" applyNumberFormat="0" applyFill="0" applyBorder="0" applyAlignment="0" applyProtection="0">
      <protection locked="0"/>
    </xf>
    <xf numFmtId="0" fontId="39" fillId="0" borderId="0"/>
    <xf numFmtId="0" fontId="39" fillId="0" borderId="0"/>
    <xf numFmtId="0" fontId="39" fillId="0" borderId="0"/>
    <xf numFmtId="49" fontId="25" fillId="6" borderId="10">
      <alignment horizontal="center"/>
      <protection locked="0"/>
    </xf>
  </cellStyleXfs>
  <cellXfs count="618">
    <xf numFmtId="0" fontId="0" fillId="0" borderId="0" xfId="0">
      <protection locked="0"/>
    </xf>
    <xf numFmtId="0" fontId="6" fillId="0" borderId="0" xfId="0" applyFont="1">
      <protection locked="0"/>
    </xf>
    <xf numFmtId="0" fontId="5" fillId="0" borderId="0" xfId="0" applyFont="1">
      <protection locked="0"/>
    </xf>
    <xf numFmtId="0" fontId="9" fillId="0" borderId="0" xfId="0" applyFont="1">
      <protection locked="0"/>
    </xf>
    <xf numFmtId="0" fontId="0" fillId="4" borderId="0" xfId="0" applyFill="1" applyBorder="1" applyAlignment="1">
      <protection locked="0"/>
    </xf>
    <xf numFmtId="15" fontId="0" fillId="4" borderId="0" xfId="0" applyNumberFormat="1" applyFill="1" applyBorder="1" applyAlignment="1">
      <protection locked="0"/>
    </xf>
    <xf numFmtId="0" fontId="4" fillId="4" borderId="0" xfId="0" applyFont="1" applyFill="1" applyBorder="1">
      <protection locked="0"/>
    </xf>
    <xf numFmtId="0" fontId="25" fillId="4" borderId="0" xfId="0" applyFont="1" applyFill="1" applyBorder="1" applyAlignment="1">
      <alignment vertical="top"/>
      <protection locked="0"/>
    </xf>
    <xf numFmtId="0" fontId="4" fillId="4" borderId="0" xfId="0" applyFont="1" applyFill="1" applyBorder="1" applyProtection="1"/>
    <xf numFmtId="0" fontId="4" fillId="4" borderId="0" xfId="0" applyFont="1" applyFill="1" applyBorder="1" applyAlignment="1" applyProtection="1">
      <alignment horizontal="right"/>
    </xf>
    <xf numFmtId="0" fontId="4" fillId="4" borderId="0" xfId="0" applyFont="1" applyFill="1" applyBorder="1" applyAlignment="1" applyProtection="1"/>
    <xf numFmtId="166" fontId="4" fillId="4" borderId="0" xfId="0" applyNumberFormat="1" applyFont="1" applyFill="1" applyBorder="1" applyAlignment="1" applyProtection="1"/>
    <xf numFmtId="0" fontId="4" fillId="4" borderId="0" xfId="0" applyFont="1" applyFill="1" applyBorder="1" applyAlignment="1" applyProtection="1">
      <alignment horizontal="left"/>
    </xf>
    <xf numFmtId="0" fontId="15" fillId="4" borderId="0" xfId="0" applyFont="1" applyFill="1" applyBorder="1" applyAlignment="1" applyProtection="1"/>
    <xf numFmtId="0" fontId="29" fillId="4" borderId="0" xfId="0" applyFont="1" applyFill="1" applyBorder="1" applyProtection="1"/>
    <xf numFmtId="0" fontId="0" fillId="0" borderId="0" xfId="0" applyProtection="1"/>
    <xf numFmtId="0" fontId="3" fillId="0" borderId="0" xfId="0" applyFont="1">
      <protection locked="0"/>
    </xf>
    <xf numFmtId="0" fontId="3" fillId="0" borderId="0" xfId="0" applyFont="1" applyAlignment="1">
      <alignment horizontal="center"/>
      <protection locked="0"/>
    </xf>
    <xf numFmtId="0" fontId="28" fillId="4" borderId="0" xfId="0" applyFont="1" applyFill="1" applyBorder="1" applyProtection="1"/>
    <xf numFmtId="0" fontId="18" fillId="0" borderId="0" xfId="0" applyFont="1" applyAlignment="1" applyProtection="1">
      <alignment vertical="top"/>
    </xf>
    <xf numFmtId="0" fontId="18" fillId="0" borderId="0" xfId="0" applyFont="1" applyAlignment="1" applyProtection="1">
      <alignment vertical="top" wrapText="1"/>
    </xf>
    <xf numFmtId="0" fontId="5" fillId="0" borderId="0" xfId="0" applyFont="1" applyProtection="1"/>
    <xf numFmtId="0" fontId="7" fillId="0" borderId="0" xfId="0" applyFont="1" applyProtection="1"/>
    <xf numFmtId="0" fontId="10" fillId="0" borderId="1" xfId="0" applyFont="1" applyBorder="1" applyAlignment="1" applyProtection="1">
      <alignment vertical="center" wrapText="1"/>
    </xf>
    <xf numFmtId="0" fontId="11" fillId="0" borderId="1" xfId="0" applyFont="1" applyBorder="1" applyAlignment="1" applyProtection="1">
      <alignment vertical="center" wrapText="1"/>
    </xf>
    <xf numFmtId="0" fontId="8" fillId="0" borderId="1" xfId="0" applyFont="1" applyBorder="1" applyAlignment="1" applyProtection="1">
      <alignment vertical="center" wrapText="1"/>
    </xf>
    <xf numFmtId="49" fontId="9" fillId="0" borderId="1" xfId="0" applyNumberFormat="1" applyFont="1" applyBorder="1" applyAlignment="1" applyProtection="1">
      <alignment horizontal="center" vertical="center"/>
    </xf>
    <xf numFmtId="0" fontId="11" fillId="2" borderId="1" xfId="0" applyFont="1" applyFill="1" applyBorder="1" applyAlignment="1" applyProtection="1">
      <alignment vertical="center" wrapText="1"/>
    </xf>
    <xf numFmtId="0" fontId="8" fillId="2" borderId="1" xfId="0" applyFont="1" applyFill="1" applyBorder="1" applyAlignment="1" applyProtection="1">
      <alignment vertical="center" wrapText="1"/>
    </xf>
    <xf numFmtId="49" fontId="9" fillId="2" borderId="1" xfId="0" applyNumberFormat="1" applyFont="1" applyFill="1" applyBorder="1" applyAlignment="1" applyProtection="1">
      <alignment horizontal="center" vertical="center"/>
    </xf>
    <xf numFmtId="0" fontId="11" fillId="0" borderId="1" xfId="0" applyFont="1" applyFill="1" applyBorder="1" applyAlignment="1" applyProtection="1">
      <alignment vertical="center" wrapText="1"/>
    </xf>
    <xf numFmtId="0" fontId="8" fillId="0" borderId="1" xfId="0" applyFont="1" applyFill="1" applyBorder="1" applyAlignment="1" applyProtection="1">
      <alignment vertical="center" wrapText="1"/>
    </xf>
    <xf numFmtId="49" fontId="9" fillId="0" borderId="1" xfId="0" applyNumberFormat="1" applyFont="1" applyFill="1" applyBorder="1" applyAlignment="1" applyProtection="1">
      <alignment horizontal="center" vertical="center"/>
    </xf>
    <xf numFmtId="0" fontId="2" fillId="0" borderId="0" xfId="0" applyFont="1">
      <protection locked="0"/>
    </xf>
    <xf numFmtId="0" fontId="2" fillId="0" borderId="0" xfId="0" applyFont="1" applyProtection="1"/>
    <xf numFmtId="0" fontId="1" fillId="0" borderId="0" xfId="0" applyFont="1" applyAlignment="1" applyProtection="1">
      <alignment wrapText="1"/>
    </xf>
    <xf numFmtId="0" fontId="1" fillId="0" borderId="0" xfId="0" applyFont="1">
      <protection locked="0"/>
    </xf>
    <xf numFmtId="0" fontId="40" fillId="0" borderId="0" xfId="0" applyFont="1" applyBorder="1" applyAlignment="1" applyProtection="1">
      <alignment wrapText="1"/>
    </xf>
    <xf numFmtId="0" fontId="1" fillId="0" borderId="0" xfId="0" applyFont="1" applyProtection="1"/>
    <xf numFmtId="0" fontId="24" fillId="0" borderId="0" xfId="0" applyFont="1" applyBorder="1" applyAlignment="1" applyProtection="1"/>
    <xf numFmtId="0" fontId="29" fillId="4" borderId="0" xfId="0" applyFont="1" applyFill="1" applyBorder="1" applyAlignment="1" applyProtection="1">
      <alignment horizontal="center"/>
    </xf>
    <xf numFmtId="0" fontId="18" fillId="0" borderId="13" xfId="0" applyFont="1" applyBorder="1" applyAlignment="1" applyProtection="1">
      <alignment horizontal="center" vertical="center"/>
    </xf>
    <xf numFmtId="4" fontId="1" fillId="0" borderId="1" xfId="0" applyNumberFormat="1" applyFont="1" applyBorder="1" applyAlignment="1" applyProtection="1">
      <alignment horizontal="center" vertical="center"/>
      <protection locked="0"/>
    </xf>
    <xf numFmtId="0" fontId="18" fillId="0" borderId="14" xfId="0" applyFont="1" applyBorder="1" applyAlignment="1" applyProtection="1">
      <alignment horizontal="center" vertical="center" wrapText="1"/>
    </xf>
    <xf numFmtId="44" fontId="1" fillId="0" borderId="1" xfId="1" applyFont="1" applyBorder="1" applyAlignment="1" applyProtection="1">
      <alignment horizontal="center" vertical="center"/>
      <protection locked="0"/>
    </xf>
    <xf numFmtId="0" fontId="18" fillId="0" borderId="0" xfId="0" applyFont="1" applyBorder="1" applyAlignment="1" applyProtection="1">
      <alignment horizontal="center" vertical="center"/>
    </xf>
    <xf numFmtId="0" fontId="18" fillId="0" borderId="0" xfId="0" applyFont="1" applyBorder="1" applyAlignment="1" applyProtection="1">
      <alignment horizontal="center" vertical="center" wrapText="1"/>
    </xf>
    <xf numFmtId="0" fontId="18" fillId="0" borderId="40" xfId="0" applyFont="1" applyBorder="1" applyAlignment="1" applyProtection="1">
      <alignment horizontal="center" vertical="center" wrapText="1"/>
    </xf>
    <xf numFmtId="9" fontId="18" fillId="0" borderId="32" xfId="0" applyNumberFormat="1" applyFont="1" applyBorder="1" applyAlignment="1" applyProtection="1">
      <alignment horizontal="center" vertical="center"/>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center" vertical="center"/>
    </xf>
    <xf numFmtId="44" fontId="1" fillId="0" borderId="0" xfId="1" applyFont="1" applyBorder="1" applyAlignment="1" applyProtection="1">
      <alignment horizontal="center" vertical="center"/>
      <protection locked="0"/>
    </xf>
    <xf numFmtId="44" fontId="1" fillId="0" borderId="0" xfId="0" applyNumberFormat="1" applyFont="1" applyBorder="1" applyAlignment="1" applyProtection="1">
      <alignment horizontal="center" vertical="center"/>
      <protection locked="0"/>
    </xf>
    <xf numFmtId="0" fontId="1" fillId="0" borderId="30" xfId="0" applyFont="1" applyBorder="1" applyAlignment="1" applyProtection="1">
      <alignment horizontal="center" vertical="center"/>
    </xf>
    <xf numFmtId="0" fontId="18" fillId="0" borderId="31" xfId="0" applyFont="1" applyBorder="1" applyAlignment="1" applyProtection="1">
      <alignment horizontal="center" vertical="center" wrapText="1"/>
    </xf>
    <xf numFmtId="0" fontId="0" fillId="4" borderId="0" xfId="0" applyFill="1" applyBorder="1" applyAlignment="1" applyProtection="1"/>
    <xf numFmtId="0" fontId="1" fillId="4" borderId="0" xfId="0" applyFont="1" applyFill="1" applyBorder="1" applyAlignment="1" applyProtection="1"/>
    <xf numFmtId="0" fontId="29" fillId="4" borderId="14" xfId="0" applyFont="1" applyFill="1" applyBorder="1" applyAlignment="1" applyProtection="1"/>
    <xf numFmtId="0" fontId="29" fillId="4" borderId="10" xfId="0" applyFont="1" applyFill="1" applyBorder="1" applyAlignment="1" applyProtection="1"/>
    <xf numFmtId="0" fontId="29" fillId="4" borderId="13" xfId="0" applyFont="1" applyFill="1" applyBorder="1" applyAlignment="1" applyProtection="1"/>
    <xf numFmtId="0" fontId="0" fillId="4" borderId="0" xfId="0" applyFont="1" applyFill="1" applyBorder="1" applyAlignment="1" applyProtection="1"/>
    <xf numFmtId="0" fontId="4" fillId="4" borderId="4" xfId="0" applyFont="1" applyFill="1" applyBorder="1" applyAlignment="1" applyProtection="1"/>
    <xf numFmtId="0" fontId="33" fillId="5" borderId="0" xfId="0" applyFont="1" applyFill="1" applyBorder="1" applyAlignment="1" applyProtection="1"/>
    <xf numFmtId="0" fontId="31" fillId="4" borderId="0" xfId="0" applyFont="1" applyFill="1" applyBorder="1" applyAlignment="1" applyProtection="1"/>
    <xf numFmtId="0" fontId="4" fillId="4" borderId="21" xfId="0" applyFont="1" applyFill="1" applyBorder="1" applyProtection="1"/>
    <xf numFmtId="0" fontId="4" fillId="4" borderId="22" xfId="0" applyFont="1" applyFill="1" applyBorder="1" applyProtection="1"/>
    <xf numFmtId="0" fontId="4" fillId="4" borderId="28" xfId="0" applyFont="1" applyFill="1" applyBorder="1" applyProtection="1"/>
    <xf numFmtId="0" fontId="4" fillId="4" borderId="35" xfId="0" applyFont="1" applyFill="1" applyBorder="1" applyProtection="1"/>
    <xf numFmtId="0" fontId="4" fillId="4" borderId="34" xfId="0" applyFont="1" applyFill="1" applyBorder="1" applyProtection="1"/>
    <xf numFmtId="0" fontId="4" fillId="4" borderId="36" xfId="0" applyFont="1" applyFill="1" applyBorder="1" applyProtection="1"/>
    <xf numFmtId="0" fontId="4" fillId="4" borderId="37" xfId="0" applyFont="1" applyFill="1" applyBorder="1" applyProtection="1"/>
    <xf numFmtId="0" fontId="4" fillId="4" borderId="38" xfId="0" applyFont="1" applyFill="1" applyBorder="1" applyProtection="1"/>
    <xf numFmtId="0" fontId="3" fillId="0" borderId="1" xfId="0" applyFont="1" applyBorder="1" applyAlignment="1">
      <alignment wrapText="1"/>
      <protection locked="0"/>
    </xf>
    <xf numFmtId="0" fontId="3" fillId="0" borderId="14" xfId="0" applyFont="1" applyBorder="1" applyAlignment="1">
      <alignment wrapText="1"/>
      <protection locked="0"/>
    </xf>
    <xf numFmtId="0" fontId="29" fillId="4" borderId="0" xfId="0" applyFont="1" applyFill="1" applyBorder="1" applyAlignment="1" applyProtection="1"/>
    <xf numFmtId="0" fontId="30" fillId="4" borderId="0" xfId="0" applyFont="1" applyFill="1" applyBorder="1" applyAlignment="1" applyProtection="1"/>
    <xf numFmtId="0" fontId="31" fillId="3" borderId="1" xfId="0" applyFont="1" applyFill="1" applyBorder="1" applyAlignment="1" applyProtection="1">
      <alignment horizontal="center"/>
    </xf>
    <xf numFmtId="0" fontId="29" fillId="4" borderId="0" xfId="0" applyFont="1" applyFill="1" applyBorder="1" applyAlignment="1" applyProtection="1">
      <alignment horizontal="right"/>
    </xf>
    <xf numFmtId="0" fontId="29" fillId="5" borderId="1" xfId="0" applyFont="1" applyFill="1" applyBorder="1" applyAlignment="1" applyProtection="1">
      <alignment horizontal="center"/>
    </xf>
    <xf numFmtId="0" fontId="29" fillId="4" borderId="0" xfId="0" applyFont="1" applyFill="1" applyBorder="1" applyAlignment="1" applyProtection="1">
      <alignment horizontal="left"/>
    </xf>
    <xf numFmtId="0" fontId="18" fillId="0" borderId="30" xfId="0" applyFont="1" applyBorder="1" applyAlignment="1" applyProtection="1">
      <alignment horizontal="center" vertical="center"/>
    </xf>
    <xf numFmtId="0" fontId="1" fillId="0" borderId="0" xfId="5" applyFont="1" applyProtection="1">
      <protection locked="0"/>
    </xf>
    <xf numFmtId="0" fontId="1" fillId="0" borderId="11" xfId="5" applyFont="1" applyBorder="1" applyAlignment="1" applyProtection="1">
      <alignment horizontal="center" vertical="center"/>
      <protection locked="0"/>
    </xf>
    <xf numFmtId="0" fontId="1" fillId="0" borderId="16" xfId="5" applyFont="1" applyBorder="1" applyAlignment="1" applyProtection="1">
      <alignment horizontal="center" vertical="center"/>
      <protection locked="0"/>
    </xf>
    <xf numFmtId="0" fontId="1" fillId="0" borderId="16" xfId="5" applyFont="1" applyBorder="1" applyAlignment="1" applyProtection="1">
      <alignment horizontal="center" wrapText="1"/>
      <protection locked="0"/>
    </xf>
    <xf numFmtId="0" fontId="1" fillId="0" borderId="15" xfId="5" applyFont="1" applyBorder="1" applyProtection="1">
      <protection locked="0"/>
    </xf>
    <xf numFmtId="0" fontId="64" fillId="0" borderId="0" xfId="5" applyFont="1" applyAlignment="1" applyProtection="1">
      <alignment horizontal="left" vertical="center" wrapText="1" indent="1"/>
      <protection locked="0"/>
    </xf>
    <xf numFmtId="0" fontId="1" fillId="0" borderId="1" xfId="5" applyFont="1" applyBorder="1" applyAlignment="1" applyProtection="1">
      <alignment horizontal="center" vertical="center" wrapText="1"/>
      <protection locked="0"/>
    </xf>
    <xf numFmtId="0" fontId="26" fillId="0" borderId="13" xfId="5" applyFont="1" applyBorder="1" applyAlignment="1" applyProtection="1">
      <alignment horizontal="left" vertical="center" wrapText="1" indent="1"/>
      <protection locked="0"/>
    </xf>
    <xf numFmtId="0" fontId="1" fillId="4" borderId="0" xfId="0" applyFont="1" applyFill="1" applyBorder="1" applyProtection="1"/>
    <xf numFmtId="0" fontId="23" fillId="4" borderId="0" xfId="0" applyFont="1" applyFill="1" applyBorder="1" applyProtection="1"/>
    <xf numFmtId="0" fontId="24" fillId="4" borderId="0" xfId="0" applyFont="1" applyFill="1" applyBorder="1" applyAlignment="1" applyProtection="1"/>
    <xf numFmtId="0" fontId="23" fillId="4" borderId="0" xfId="0" applyFont="1" applyFill="1" applyBorder="1" applyAlignment="1" applyProtection="1">
      <alignment vertical="center"/>
    </xf>
    <xf numFmtId="0" fontId="23" fillId="4" borderId="0" xfId="0" applyFont="1" applyFill="1" applyBorder="1" applyAlignment="1" applyProtection="1"/>
    <xf numFmtId="0" fontId="23" fillId="4" borderId="1" xfId="0" applyFont="1" applyFill="1" applyBorder="1" applyAlignment="1" applyProtection="1">
      <alignment vertical="center" wrapText="1"/>
    </xf>
    <xf numFmtId="0" fontId="23" fillId="4" borderId="1" xfId="0"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wrapText="1"/>
    </xf>
    <xf numFmtId="0" fontId="18" fillId="4" borderId="1" xfId="0" applyFont="1" applyFill="1" applyBorder="1" applyAlignment="1" applyProtection="1">
      <alignment vertical="center" wrapText="1"/>
    </xf>
    <xf numFmtId="0" fontId="18" fillId="4" borderId="1" xfId="0" applyFont="1" applyFill="1" applyBorder="1" applyAlignment="1" applyProtection="1">
      <alignment horizontal="center" vertical="center"/>
    </xf>
    <xf numFmtId="0" fontId="0" fillId="4" borderId="0" xfId="0" applyFill="1" applyBorder="1" applyProtection="1"/>
    <xf numFmtId="0" fontId="0" fillId="4" borderId="0" xfId="0" applyFill="1" applyBorder="1" applyAlignment="1" applyProtection="1">
      <alignment horizontal="right"/>
    </xf>
    <xf numFmtId="0" fontId="16" fillId="4" borderId="0" xfId="0" applyFont="1" applyFill="1" applyBorder="1" applyAlignment="1" applyProtection="1">
      <alignment vertical="top"/>
    </xf>
    <xf numFmtId="0" fontId="0" fillId="4" borderId="0" xfId="0" applyFill="1" applyBorder="1" applyAlignment="1" applyProtection="1">
      <alignment horizontal="center"/>
    </xf>
    <xf numFmtId="0" fontId="23" fillId="4" borderId="0" xfId="0" applyFont="1" applyFill="1" applyBorder="1" applyAlignment="1" applyProtection="1">
      <alignment wrapText="1"/>
    </xf>
    <xf numFmtId="0" fontId="18" fillId="4" borderId="0" xfId="0" applyFont="1" applyFill="1" applyBorder="1" applyAlignment="1" applyProtection="1"/>
    <xf numFmtId="0" fontId="18" fillId="0" borderId="1" xfId="0" applyFont="1" applyBorder="1" applyAlignment="1" applyProtection="1">
      <alignment horizontal="center" vertical="center"/>
    </xf>
    <xf numFmtId="0" fontId="1" fillId="0" borderId="39" xfId="0" applyNumberFormat="1" applyFont="1" applyBorder="1" applyAlignment="1" applyProtection="1">
      <alignment horizontal="center" vertical="center"/>
      <protection locked="0"/>
    </xf>
    <xf numFmtId="0" fontId="1" fillId="0" borderId="33" xfId="0" applyNumberFormat="1" applyFont="1" applyBorder="1" applyAlignment="1" applyProtection="1">
      <alignment horizontal="center" vertical="center"/>
      <protection locked="0"/>
    </xf>
    <xf numFmtId="0" fontId="1" fillId="0" borderId="1" xfId="0" applyFont="1" applyBorder="1" applyAlignment="1" applyProtection="1">
      <alignment horizontal="centerContinuous" vertical="center" wrapText="1"/>
      <protection locked="0"/>
    </xf>
    <xf numFmtId="0" fontId="24" fillId="0" borderId="0" xfId="0" applyFont="1" applyBorder="1" applyAlignment="1" applyProtection="1">
      <alignment wrapText="1"/>
    </xf>
    <xf numFmtId="14" fontId="24" fillId="0" borderId="0" xfId="0" applyNumberFormat="1" applyFont="1" applyBorder="1" applyAlignment="1" applyProtection="1">
      <alignment wrapText="1"/>
    </xf>
    <xf numFmtId="0" fontId="1" fillId="0" borderId="1" xfId="4" applyFont="1" applyBorder="1" applyAlignment="1" applyProtection="1">
      <alignment wrapText="1"/>
      <protection locked="0"/>
    </xf>
    <xf numFmtId="14" fontId="1" fillId="0" borderId="1" xfId="4" applyNumberFormat="1" applyFont="1" applyBorder="1" applyAlignment="1" applyProtection="1">
      <alignment wrapText="1"/>
      <protection locked="0"/>
    </xf>
    <xf numFmtId="44" fontId="1" fillId="0" borderId="1" xfId="4" applyNumberFormat="1" applyFont="1" applyBorder="1" applyAlignment="1" applyProtection="1">
      <alignment wrapText="1"/>
      <protection locked="0"/>
    </xf>
    <xf numFmtId="0" fontId="18"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0" borderId="0" xfId="0" applyFont="1" applyAlignment="1">
      <alignment wrapText="1"/>
      <protection locked="0"/>
    </xf>
    <xf numFmtId="0" fontId="1" fillId="0" borderId="0" xfId="0" applyFont="1" applyBorder="1" applyAlignment="1" applyProtection="1">
      <alignment horizontal="center" vertical="center" wrapText="1"/>
    </xf>
    <xf numFmtId="0" fontId="1" fillId="4" borderId="0" xfId="0" applyFont="1" applyFill="1" applyAlignment="1" applyProtection="1">
      <alignment horizontal="centerContinuous" wrapText="1"/>
    </xf>
    <xf numFmtId="0" fontId="1" fillId="0" borderId="0" xfId="0" applyFont="1" applyFill="1" applyBorder="1" applyProtection="1"/>
    <xf numFmtId="0" fontId="4" fillId="0" borderId="0" xfId="0" applyFont="1" applyFill="1" applyBorder="1" applyProtection="1"/>
    <xf numFmtId="0" fontId="18" fillId="0" borderId="0" xfId="0" applyFont="1" applyFill="1" applyAlignment="1" applyProtection="1">
      <alignment vertical="top"/>
    </xf>
    <xf numFmtId="0" fontId="1" fillId="0" borderId="0" xfId="0" applyFont="1" applyFill="1" applyAlignment="1" applyProtection="1">
      <alignment vertical="top" wrapText="1"/>
    </xf>
    <xf numFmtId="0" fontId="1" fillId="0" borderId="14" xfId="0" applyFont="1" applyBorder="1" applyAlignment="1" applyProtection="1">
      <alignment horizontal="center" vertical="center" wrapText="1"/>
      <protection locked="0"/>
    </xf>
    <xf numFmtId="0" fontId="1" fillId="4" borderId="14" xfId="0" applyFont="1" applyFill="1" applyBorder="1" applyAlignment="1">
      <alignment horizontal="center" wrapText="1"/>
      <protection locked="0"/>
    </xf>
    <xf numFmtId="0" fontId="1" fillId="4" borderId="10" xfId="0" applyFont="1" applyFill="1" applyBorder="1" applyAlignment="1">
      <alignment horizontal="center" wrapText="1"/>
      <protection locked="0"/>
    </xf>
    <xf numFmtId="0" fontId="28" fillId="5" borderId="0" xfId="0" applyFont="1" applyFill="1" applyBorder="1" applyAlignment="1" applyProtection="1"/>
    <xf numFmtId="0" fontId="28" fillId="5" borderId="8" xfId="0" applyFont="1" applyFill="1" applyBorder="1" applyAlignment="1" applyProtection="1"/>
    <xf numFmtId="0" fontId="1" fillId="0" borderId="10" xfId="4" applyFont="1" applyBorder="1" applyAlignment="1" applyProtection="1">
      <alignment wrapText="1"/>
      <protection locked="0"/>
    </xf>
    <xf numFmtId="44" fontId="1" fillId="0" borderId="10" xfId="4" applyNumberFormat="1" applyFont="1" applyBorder="1" applyAlignment="1" applyProtection="1">
      <alignment wrapText="1"/>
      <protection locked="0"/>
    </xf>
    <xf numFmtId="0" fontId="1" fillId="0" borderId="0" xfId="4" applyFont="1" applyBorder="1" applyAlignment="1" applyProtection="1">
      <alignment wrapText="1"/>
      <protection locked="0"/>
    </xf>
    <xf numFmtId="0" fontId="1" fillId="0" borderId="45" xfId="4" applyFont="1" applyBorder="1" applyAlignment="1" applyProtection="1">
      <alignment wrapText="1"/>
      <protection locked="0"/>
    </xf>
    <xf numFmtId="8" fontId="1" fillId="0" borderId="1" xfId="4" applyNumberFormat="1" applyFont="1" applyBorder="1" applyAlignment="1" applyProtection="1">
      <alignment wrapText="1"/>
      <protection locked="0"/>
    </xf>
    <xf numFmtId="44" fontId="1" fillId="0" borderId="0" xfId="4" applyNumberFormat="1" applyFont="1" applyBorder="1" applyAlignment="1" applyProtection="1">
      <alignment wrapText="1"/>
      <protection locked="0"/>
    </xf>
    <xf numFmtId="0" fontId="18" fillId="0" borderId="37" xfId="0" applyFont="1" applyBorder="1" applyAlignment="1" applyProtection="1">
      <alignment horizontal="center" vertical="center" wrapText="1"/>
    </xf>
    <xf numFmtId="0" fontId="18" fillId="0" borderId="36" xfId="0" applyFont="1" applyBorder="1" applyAlignment="1" applyProtection="1">
      <alignment horizontal="center" vertical="center"/>
    </xf>
    <xf numFmtId="0" fontId="3" fillId="0" borderId="9" xfId="0" applyFont="1" applyBorder="1" applyAlignment="1">
      <alignment wrapText="1"/>
      <protection locked="0"/>
    </xf>
    <xf numFmtId="0" fontId="3" fillId="0" borderId="0" xfId="0" applyFont="1" applyBorder="1" applyAlignment="1">
      <alignment wrapText="1"/>
      <protection locked="0"/>
    </xf>
    <xf numFmtId="0" fontId="3" fillId="0" borderId="10" xfId="0" applyFont="1" applyBorder="1" applyAlignment="1">
      <alignment wrapText="1"/>
      <protection locked="0"/>
    </xf>
    <xf numFmtId="0" fontId="3" fillId="4" borderId="10" xfId="0" applyFont="1" applyFill="1" applyBorder="1" applyAlignment="1">
      <alignment wrapText="1"/>
      <protection locked="0"/>
    </xf>
    <xf numFmtId="0" fontId="1" fillId="4" borderId="9" xfId="0" applyFont="1" applyFill="1" applyBorder="1" applyAlignment="1">
      <alignment wrapText="1"/>
      <protection locked="0"/>
    </xf>
    <xf numFmtId="0" fontId="1" fillId="4" borderId="0" xfId="0" applyFont="1" applyFill="1" applyBorder="1" applyAlignment="1">
      <alignment wrapText="1"/>
      <protection locked="0"/>
    </xf>
    <xf numFmtId="0" fontId="3" fillId="4" borderId="0" xfId="0" applyFont="1" applyFill="1" applyBorder="1" applyAlignment="1">
      <alignment wrapText="1"/>
      <protection locked="0"/>
    </xf>
    <xf numFmtId="0" fontId="1" fillId="4" borderId="10" xfId="0" applyFont="1" applyFill="1" applyBorder="1" applyAlignment="1">
      <alignment wrapText="1"/>
      <protection locked="0"/>
    </xf>
    <xf numFmtId="0" fontId="1" fillId="0" borderId="17" xfId="0" applyFont="1" applyBorder="1" applyAlignment="1" applyProtection="1">
      <alignment horizontal="center"/>
    </xf>
    <xf numFmtId="0" fontId="1" fillId="0" borderId="0" xfId="0" applyFont="1" applyBorder="1" applyAlignment="1" applyProtection="1"/>
    <xf numFmtId="0" fontId="21" fillId="0" borderId="0" xfId="0" applyFont="1" applyAlignment="1" applyProtection="1">
      <alignment vertical="top" wrapText="1"/>
    </xf>
    <xf numFmtId="0" fontId="1" fillId="0" borderId="0" xfId="0" applyFont="1" applyAlignment="1" applyProtection="1">
      <alignment horizontal="left"/>
    </xf>
    <xf numFmtId="0" fontId="1" fillId="0" borderId="0" xfId="0" applyFont="1" applyAlignment="1" applyProtection="1">
      <alignment vertical="top"/>
    </xf>
    <xf numFmtId="0" fontId="0" fillId="0" borderId="0" xfId="0" applyAlignment="1" applyProtection="1">
      <alignment vertical="top"/>
    </xf>
    <xf numFmtId="0" fontId="18" fillId="0" borderId="0" xfId="0" applyFont="1" applyFill="1" applyAlignment="1" applyProtection="1">
      <alignment vertical="top" wrapText="1"/>
    </xf>
    <xf numFmtId="0" fontId="0" fillId="0" borderId="0" xfId="0" applyFill="1" applyAlignment="1" applyProtection="1">
      <alignment vertical="top"/>
    </xf>
    <xf numFmtId="0" fontId="1" fillId="0" borderId="0" xfId="0" applyFont="1" applyAlignment="1" applyProtection="1">
      <alignment vertical="top" wrapText="1"/>
    </xf>
    <xf numFmtId="0" fontId="21" fillId="0" borderId="0" xfId="0" applyFont="1" applyAlignment="1" applyProtection="1">
      <alignment vertical="top"/>
    </xf>
    <xf numFmtId="0" fontId="29" fillId="0" borderId="0" xfId="0" applyFont="1" applyFill="1" applyBorder="1" applyAlignment="1" applyProtection="1">
      <alignment vertical="center" wrapText="1"/>
    </xf>
    <xf numFmtId="0" fontId="31" fillId="3" borderId="1" xfId="0" applyFont="1" applyFill="1" applyBorder="1" applyAlignment="1" applyProtection="1">
      <alignment horizontal="center"/>
    </xf>
    <xf numFmtId="0" fontId="29" fillId="3" borderId="1" xfId="0" applyFont="1" applyFill="1" applyBorder="1" applyAlignment="1" applyProtection="1">
      <alignment horizontal="center"/>
    </xf>
    <xf numFmtId="0" fontId="30" fillId="3" borderId="1" xfId="0" applyFont="1" applyFill="1" applyBorder="1" applyAlignment="1" applyProtection="1">
      <alignment horizontal="center"/>
    </xf>
    <xf numFmtId="0" fontId="29" fillId="4" borderId="0" xfId="0" applyFont="1" applyFill="1" applyBorder="1" applyAlignment="1" applyProtection="1"/>
    <xf numFmtId="0" fontId="25" fillId="4" borderId="0" xfId="0" applyFont="1" applyFill="1" applyBorder="1" applyAlignment="1" applyProtection="1"/>
    <xf numFmtId="0" fontId="4" fillId="4" borderId="0" xfId="0" applyFont="1" applyFill="1" applyBorder="1" applyAlignment="1" applyProtection="1"/>
    <xf numFmtId="0" fontId="12" fillId="0" borderId="0" xfId="0" applyFont="1" applyFill="1" applyBorder="1" applyAlignment="1" applyProtection="1">
      <alignment wrapText="1"/>
    </xf>
    <xf numFmtId="0" fontId="29" fillId="0" borderId="7" xfId="0" applyFont="1" applyFill="1" applyBorder="1" applyAlignment="1" applyProtection="1">
      <alignment vertical="center" wrapText="1"/>
    </xf>
    <xf numFmtId="0" fontId="54" fillId="0" borderId="0" xfId="2" applyAlignment="1" applyProtection="1">
      <alignment vertical="top" wrapText="1"/>
    </xf>
    <xf numFmtId="4" fontId="40" fillId="3" borderId="22" xfId="0" applyNumberFormat="1" applyFont="1" applyFill="1" applyBorder="1" applyAlignment="1" applyProtection="1">
      <alignment horizontal="center" vertical="center"/>
    </xf>
    <xf numFmtId="8" fontId="40" fillId="3" borderId="28" xfId="1" applyNumberFormat="1" applyFont="1" applyFill="1" applyBorder="1" applyAlignment="1" applyProtection="1">
      <alignment horizontal="right" vertical="center"/>
    </xf>
    <xf numFmtId="8" fontId="40" fillId="3" borderId="28" xfId="1" applyNumberFormat="1" applyFont="1" applyFill="1" applyBorder="1" applyAlignment="1" applyProtection="1">
      <alignment horizontal="center" vertical="center"/>
    </xf>
    <xf numFmtId="0" fontId="23" fillId="0" borderId="0" xfId="0" applyFont="1" applyAlignment="1" applyProtection="1">
      <alignment wrapText="1"/>
    </xf>
    <xf numFmtId="0" fontId="18" fillId="0" borderId="1" xfId="0" applyFont="1" applyBorder="1" applyAlignment="1" applyProtection="1">
      <alignment wrapText="1"/>
    </xf>
    <xf numFmtId="0" fontId="23" fillId="0" borderId="14" xfId="0" applyFont="1" applyBorder="1" applyAlignment="1" applyProtection="1">
      <alignment horizontal="center"/>
    </xf>
    <xf numFmtId="0" fontId="23" fillId="0" borderId="1" xfId="0" applyFont="1" applyBorder="1" applyAlignment="1" applyProtection="1">
      <alignment horizontal="center"/>
    </xf>
    <xf numFmtId="0" fontId="23" fillId="0" borderId="0" xfId="0" applyFont="1" applyProtection="1"/>
    <xf numFmtId="0" fontId="1" fillId="0" borderId="0" xfId="0" applyFont="1" applyProtection="1">
      <protection locked="0"/>
    </xf>
    <xf numFmtId="0" fontId="1" fillId="0" borderId="0" xfId="4" applyFont="1" applyProtection="1"/>
    <xf numFmtId="0" fontId="1" fillId="0" borderId="0" xfId="4" applyFont="1" applyAlignment="1" applyProtection="1">
      <alignment wrapText="1"/>
    </xf>
    <xf numFmtId="44" fontId="1" fillId="0" borderId="0" xfId="1" applyFont="1" applyBorder="1" applyAlignment="1" applyProtection="1">
      <alignment horizontal="center" vertical="center"/>
    </xf>
    <xf numFmtId="44"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center"/>
    </xf>
    <xf numFmtId="8" fontId="23" fillId="9" borderId="13" xfId="4" applyNumberFormat="1" applyFont="1" applyFill="1" applyBorder="1" applyAlignment="1" applyProtection="1">
      <alignment vertical="top" wrapText="1"/>
    </xf>
    <xf numFmtId="0" fontId="18" fillId="0" borderId="1" xfId="4" applyFont="1" applyBorder="1" applyAlignment="1" applyProtection="1">
      <alignment wrapText="1"/>
    </xf>
    <xf numFmtId="0" fontId="18" fillId="0" borderId="15" xfId="4" applyFont="1" applyBorder="1" applyAlignment="1" applyProtection="1">
      <alignment wrapText="1"/>
    </xf>
    <xf numFmtId="0" fontId="18" fillId="4" borderId="11" xfId="0" applyFont="1" applyFill="1" applyBorder="1" applyAlignment="1" applyProtection="1">
      <alignment horizontal="center" vertical="center"/>
    </xf>
    <xf numFmtId="0" fontId="18" fillId="4" borderId="15" xfId="0" applyFont="1" applyFill="1" applyBorder="1" applyAlignment="1" applyProtection="1">
      <alignment horizontal="center" vertical="center"/>
    </xf>
    <xf numFmtId="0" fontId="18" fillId="4" borderId="11" xfId="0" applyFont="1" applyFill="1" applyBorder="1" applyAlignment="1" applyProtection="1">
      <alignment horizontal="center" vertical="center" wrapText="1"/>
    </xf>
    <xf numFmtId="0" fontId="18" fillId="4" borderId="15" xfId="0" applyFont="1" applyFill="1" applyBorder="1" applyAlignment="1" applyProtection="1">
      <alignment horizontal="center" vertical="center" wrapText="1"/>
    </xf>
    <xf numFmtId="0" fontId="23" fillId="4" borderId="0" xfId="0" applyFont="1" applyFill="1" applyBorder="1" applyAlignment="1" applyProtection="1">
      <alignment horizontal="left"/>
    </xf>
    <xf numFmtId="0" fontId="23" fillId="4" borderId="0" xfId="0" applyFont="1" applyFill="1" applyBorder="1" applyAlignment="1" applyProtection="1">
      <alignment horizontal="left" vertical="center"/>
    </xf>
    <xf numFmtId="0" fontId="18" fillId="4" borderId="11" xfId="0" applyFont="1" applyFill="1" applyBorder="1" applyAlignment="1" applyProtection="1">
      <alignment horizontal="left" vertical="center"/>
    </xf>
    <xf numFmtId="0" fontId="18" fillId="4" borderId="15" xfId="0" applyFont="1" applyFill="1" applyBorder="1" applyAlignment="1" applyProtection="1">
      <alignment horizontal="left" vertical="center"/>
    </xf>
    <xf numFmtId="0" fontId="1" fillId="4" borderId="1" xfId="0" applyFont="1" applyFill="1" applyBorder="1" applyAlignment="1" applyProtection="1">
      <alignment horizontal="right"/>
      <protection locked="0"/>
    </xf>
    <xf numFmtId="0" fontId="1" fillId="4" borderId="1" xfId="0" applyFont="1" applyFill="1" applyBorder="1" applyAlignment="1" applyProtection="1">
      <alignment wrapText="1"/>
      <protection locked="0"/>
    </xf>
    <xf numFmtId="0" fontId="1" fillId="4" borderId="1" xfId="0" applyFont="1" applyFill="1" applyBorder="1" applyAlignment="1" applyProtection="1">
      <alignment horizontal="center" wrapText="1"/>
      <protection locked="0"/>
    </xf>
    <xf numFmtId="0" fontId="1" fillId="4" borderId="1" xfId="0" applyFont="1" applyFill="1" applyBorder="1" applyAlignment="1" applyProtection="1">
      <alignment horizontal="left" wrapText="1"/>
      <protection locked="0"/>
    </xf>
    <xf numFmtId="0" fontId="1" fillId="4" borderId="0" xfId="0" applyFont="1" applyFill="1" applyBorder="1" applyProtection="1">
      <protection locked="0"/>
    </xf>
    <xf numFmtId="0" fontId="24" fillId="4" borderId="1" xfId="0" applyFont="1" applyFill="1" applyBorder="1" applyAlignment="1" applyProtection="1">
      <alignment vertical="center" wrapText="1"/>
      <protection locked="0"/>
    </xf>
    <xf numFmtId="0" fontId="24" fillId="4" borderId="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vertical="center" wrapText="1"/>
      <protection locked="0"/>
    </xf>
    <xf numFmtId="14" fontId="18" fillId="0" borderId="37"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0" xfId="4" applyFont="1" applyProtection="1">
      <protection locked="0"/>
    </xf>
    <xf numFmtId="0" fontId="18" fillId="0" borderId="31" xfId="0" applyFont="1" applyBorder="1" applyAlignment="1" applyProtection="1">
      <alignment horizontal="center" vertical="center"/>
    </xf>
    <xf numFmtId="0" fontId="40" fillId="3" borderId="22" xfId="0" applyFont="1" applyFill="1" applyBorder="1" applyAlignment="1" applyProtection="1">
      <alignment horizontal="center" vertical="center"/>
    </xf>
    <xf numFmtId="0" fontId="1" fillId="0" borderId="37" xfId="4" applyFont="1" applyBorder="1" applyAlignment="1" applyProtection="1">
      <protection locked="0"/>
    </xf>
    <xf numFmtId="0" fontId="1" fillId="0" borderId="38" xfId="4" applyFont="1" applyBorder="1" applyAlignment="1" applyProtection="1">
      <protection locked="0"/>
    </xf>
    <xf numFmtId="0" fontId="1" fillId="0" borderId="0" xfId="4" applyFont="1" applyAlignment="1" applyProtection="1">
      <alignment wrapText="1"/>
      <protection locked="0"/>
    </xf>
    <xf numFmtId="0" fontId="18" fillId="0" borderId="37" xfId="0" applyFont="1" applyBorder="1" applyAlignment="1" applyProtection="1">
      <alignment horizontal="center" vertical="center" wrapText="1"/>
      <protection locked="0"/>
    </xf>
    <xf numFmtId="0" fontId="18" fillId="0" borderId="42" xfId="0" applyFont="1" applyBorder="1" applyAlignment="1" applyProtection="1">
      <alignment vertical="center" wrapText="1"/>
      <protection locked="0"/>
    </xf>
    <xf numFmtId="0" fontId="18" fillId="0" borderId="46" xfId="0" applyFont="1" applyBorder="1" applyAlignment="1" applyProtection="1">
      <alignment vertical="center" wrapText="1"/>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center" vertical="center" wrapText="1"/>
      <protection locked="0"/>
    </xf>
    <xf numFmtId="0" fontId="1" fillId="0" borderId="0" xfId="4" applyFont="1" applyBorder="1" applyProtection="1">
      <protection locked="0"/>
    </xf>
    <xf numFmtId="0" fontId="23" fillId="0" borderId="22" xfId="0" applyFont="1" applyBorder="1" applyAlignment="1" applyProtection="1"/>
    <xf numFmtId="0" fontId="3" fillId="0" borderId="0" xfId="0" applyFont="1" applyProtection="1"/>
    <xf numFmtId="0" fontId="18" fillId="0" borderId="0" xfId="0" applyFont="1" applyBorder="1" applyAlignment="1" applyProtection="1">
      <alignment vertical="center" wrapText="1"/>
      <protection locked="0"/>
    </xf>
    <xf numFmtId="9" fontId="18" fillId="0" borderId="0"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protection locked="0"/>
    </xf>
    <xf numFmtId="14" fontId="24" fillId="3" borderId="14" xfId="0" applyNumberFormat="1" applyFont="1" applyFill="1" applyBorder="1" applyAlignment="1" applyProtection="1">
      <alignment horizontal="left" wrapText="1"/>
    </xf>
    <xf numFmtId="14" fontId="24" fillId="3" borderId="10" xfId="0" applyNumberFormat="1" applyFont="1" applyFill="1" applyBorder="1" applyAlignment="1" applyProtection="1">
      <alignment horizontal="left" wrapText="1"/>
    </xf>
    <xf numFmtId="14" fontId="24" fillId="3" borderId="26" xfId="0" applyNumberFormat="1" applyFont="1" applyFill="1" applyBorder="1" applyAlignment="1" applyProtection="1">
      <alignment horizontal="left" wrapText="1"/>
    </xf>
    <xf numFmtId="0" fontId="18" fillId="0" borderId="0" xfId="4" applyFont="1" applyAlignment="1" applyProtection="1">
      <alignment wrapText="1"/>
      <protection locked="0"/>
    </xf>
    <xf numFmtId="0" fontId="1" fillId="0" borderId="0" xfId="4" applyFont="1" applyBorder="1" applyAlignment="1" applyProtection="1">
      <alignment wrapText="1"/>
    </xf>
    <xf numFmtId="0" fontId="40" fillId="0" borderId="9" xfId="4" applyFont="1" applyBorder="1" applyAlignment="1" applyProtection="1">
      <alignment horizontal="left" wrapText="1"/>
    </xf>
    <xf numFmtId="0" fontId="40" fillId="0" borderId="0" xfId="0" applyFont="1" applyBorder="1" applyAlignment="1" applyProtection="1">
      <alignment wrapText="1"/>
      <protection locked="0"/>
    </xf>
    <xf numFmtId="0" fontId="24" fillId="0" borderId="0" xfId="0" applyFont="1" applyBorder="1" applyAlignment="1" applyProtection="1">
      <alignment wrapText="1"/>
      <protection locked="0"/>
    </xf>
    <xf numFmtId="14" fontId="24" fillId="0" borderId="0" xfId="0" applyNumberFormat="1" applyFont="1" applyBorder="1" applyAlignment="1" applyProtection="1">
      <alignment wrapText="1"/>
      <protection locked="0"/>
    </xf>
    <xf numFmtId="8" fontId="23" fillId="10" borderId="13" xfId="4" applyNumberFormat="1" applyFont="1" applyFill="1" applyBorder="1" applyAlignment="1" applyProtection="1">
      <alignment wrapText="1"/>
    </xf>
    <xf numFmtId="0" fontId="1" fillId="0" borderId="0" xfId="4" applyFont="1" applyAlignment="1" applyProtection="1">
      <alignment vertical="center"/>
      <protection locked="0"/>
    </xf>
    <xf numFmtId="0" fontId="24" fillId="0" borderId="0" xfId="0" applyFont="1" applyBorder="1" applyAlignment="1" applyProtection="1">
      <protection locked="0"/>
    </xf>
    <xf numFmtId="44" fontId="40" fillId="3" borderId="28" xfId="1" applyNumberFormat="1" applyFont="1" applyFill="1" applyBorder="1" applyAlignment="1" applyProtection="1">
      <alignment horizontal="center" vertical="center"/>
    </xf>
    <xf numFmtId="167" fontId="1" fillId="0" borderId="1" xfId="0" applyNumberFormat="1" applyFont="1" applyBorder="1" applyAlignment="1" applyProtection="1">
      <alignment horizontal="right" vertical="center"/>
      <protection locked="0"/>
    </xf>
    <xf numFmtId="167" fontId="1" fillId="0" borderId="19" xfId="0" applyNumberFormat="1" applyFont="1" applyBorder="1" applyAlignment="1" applyProtection="1">
      <alignment horizontal="right" vertical="center"/>
      <protection locked="0"/>
    </xf>
    <xf numFmtId="0" fontId="1" fillId="4" borderId="0" xfId="0" applyFont="1" applyFill="1" applyBorder="1" applyAlignment="1" applyProtection="1">
      <alignment horizontal="left"/>
    </xf>
    <xf numFmtId="0" fontId="1" fillId="4" borderId="0" xfId="0" applyFont="1" applyFill="1" applyBorder="1" applyAlignment="1" applyProtection="1">
      <alignment horizontal="left"/>
      <protection locked="0"/>
    </xf>
    <xf numFmtId="0" fontId="20" fillId="4" borderId="0" xfId="0" applyFont="1" applyFill="1" applyBorder="1" applyAlignment="1" applyProtection="1"/>
    <xf numFmtId="0" fontId="39" fillId="0" borderId="0" xfId="5" applyProtection="1">
      <protection locked="0"/>
    </xf>
    <xf numFmtId="0" fontId="1" fillId="0" borderId="1"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49" fontId="1" fillId="0" borderId="1" xfId="1" applyNumberFormat="1" applyFont="1" applyBorder="1" applyAlignment="1" applyProtection="1">
      <alignment horizontal="left" vertical="center" wrapText="1"/>
      <protection locked="0"/>
    </xf>
    <xf numFmtId="49" fontId="1" fillId="0" borderId="19" xfId="1" applyNumberFormat="1" applyFont="1" applyBorder="1" applyAlignment="1" applyProtection="1">
      <alignment horizontal="left" vertical="center" wrapText="1"/>
      <protection locked="0"/>
    </xf>
    <xf numFmtId="168" fontId="1" fillId="0" borderId="1" xfId="0" applyNumberFormat="1" applyFont="1" applyBorder="1" applyAlignment="1" applyProtection="1">
      <alignment horizontal="right" vertical="center"/>
      <protection locked="0"/>
    </xf>
    <xf numFmtId="168" fontId="1" fillId="0" borderId="19" xfId="0" applyNumberFormat="1" applyFont="1" applyBorder="1" applyAlignment="1" applyProtection="1">
      <alignment horizontal="right" vertical="center"/>
      <protection locked="0"/>
    </xf>
    <xf numFmtId="0" fontId="29" fillId="5" borderId="1" xfId="0" applyFont="1" applyFill="1" applyBorder="1" applyAlignment="1" applyProtection="1">
      <alignment horizontal="center"/>
    </xf>
    <xf numFmtId="0" fontId="31" fillId="3" borderId="1" xfId="0" applyFont="1" applyFill="1" applyBorder="1" applyAlignment="1" applyProtection="1">
      <alignment horizontal="center"/>
    </xf>
    <xf numFmtId="0" fontId="4" fillId="4" borderId="0" xfId="0" applyFont="1" applyFill="1" applyBorder="1" applyAlignment="1" applyProtection="1">
      <alignment horizontal="left"/>
    </xf>
    <xf numFmtId="0" fontId="4" fillId="4" borderId="0" xfId="0" applyFont="1" applyFill="1" applyBorder="1" applyAlignment="1" applyProtection="1"/>
    <xf numFmtId="0" fontId="29" fillId="4" borderId="0" xfId="0" applyFont="1" applyFill="1" applyBorder="1" applyAlignment="1" applyProtection="1"/>
    <xf numFmtId="0" fontId="29" fillId="4" borderId="0" xfId="0" applyFont="1" applyFill="1" applyBorder="1" applyAlignment="1" applyProtection="1">
      <alignment horizontal="right"/>
    </xf>
    <xf numFmtId="0" fontId="29" fillId="4" borderId="0" xfId="0" applyFont="1" applyFill="1" applyBorder="1" applyAlignment="1" applyProtection="1"/>
    <xf numFmtId="0" fontId="29" fillId="4" borderId="0" xfId="0" applyFont="1" applyFill="1" applyBorder="1" applyAlignment="1" applyProtection="1">
      <alignment horizontal="right"/>
    </xf>
    <xf numFmtId="0" fontId="29" fillId="4" borderId="4" xfId="0" applyFont="1" applyFill="1" applyBorder="1" applyAlignment="1" applyProtection="1">
      <alignment horizontal="right"/>
    </xf>
    <xf numFmtId="0" fontId="22" fillId="5" borderId="0" xfId="0" applyFont="1" applyFill="1" applyBorder="1" applyAlignment="1" applyProtection="1"/>
    <xf numFmtId="0" fontId="28" fillId="5" borderId="5" xfId="0" applyFont="1" applyFill="1" applyBorder="1" applyAlignment="1" applyProtection="1"/>
    <xf numFmtId="0" fontId="29" fillId="5" borderId="7" xfId="0" applyFont="1" applyFill="1" applyBorder="1" applyAlignment="1" applyProtection="1"/>
    <xf numFmtId="0" fontId="29" fillId="5" borderId="0" xfId="0" applyFont="1" applyFill="1" applyBorder="1" applyAlignment="1" applyProtection="1"/>
    <xf numFmtId="0" fontId="34" fillId="5" borderId="8" xfId="0" applyFont="1" applyFill="1" applyBorder="1" applyAlignment="1" applyProtection="1">
      <protection locked="0" hidden="1"/>
    </xf>
    <xf numFmtId="0" fontId="33" fillId="5" borderId="8" xfId="0" applyFont="1" applyFill="1" applyBorder="1" applyAlignment="1" applyProtection="1">
      <protection locked="0" hidden="1"/>
    </xf>
    <xf numFmtId="0" fontId="33" fillId="5" borderId="0" xfId="0" applyFont="1" applyFill="1" applyBorder="1" applyAlignment="1" applyProtection="1">
      <protection locked="0" hidden="1"/>
    </xf>
    <xf numFmtId="0" fontId="34" fillId="5" borderId="0" xfId="0" applyFont="1" applyFill="1" applyBorder="1" applyAlignment="1" applyProtection="1">
      <protection locked="0" hidden="1"/>
    </xf>
    <xf numFmtId="0" fontId="1" fillId="4" borderId="0" xfId="0" applyFont="1" applyFill="1" applyBorder="1" applyAlignment="1" applyProtection="1">
      <alignment horizontal="center"/>
    </xf>
    <xf numFmtId="0" fontId="24" fillId="4" borderId="0" xfId="0" applyFont="1" applyFill="1" applyBorder="1" applyAlignment="1" applyProtection="1">
      <alignment horizontal="center"/>
    </xf>
    <xf numFmtId="0" fontId="23" fillId="4" borderId="0" xfId="0" applyFont="1" applyFill="1" applyBorder="1" applyAlignment="1" applyProtection="1">
      <alignment horizontal="center"/>
    </xf>
    <xf numFmtId="0" fontId="1" fillId="4" borderId="0" xfId="0" applyFont="1" applyFill="1" applyBorder="1" applyAlignment="1" applyProtection="1">
      <alignment horizontal="center"/>
      <protection locked="0"/>
    </xf>
    <xf numFmtId="0" fontId="4" fillId="5" borderId="2" xfId="0" applyFont="1" applyFill="1" applyBorder="1" applyAlignment="1" applyProtection="1">
      <protection locked="0"/>
    </xf>
    <xf numFmtId="0" fontId="1" fillId="4" borderId="0" xfId="0" applyFont="1" applyFill="1" applyBorder="1" applyAlignment="1" applyProtection="1">
      <alignment horizontal="left"/>
    </xf>
    <xf numFmtId="0" fontId="65" fillId="0" borderId="0" xfId="0" applyFont="1" applyAlignment="1" applyProtection="1">
      <alignment vertical="top"/>
    </xf>
    <xf numFmtId="0" fontId="47" fillId="0" borderId="0" xfId="0" applyFont="1" applyAlignment="1" applyProtection="1">
      <alignment horizontal="center" vertical="center"/>
    </xf>
    <xf numFmtId="0" fontId="1" fillId="0" borderId="0" xfId="0" applyFont="1" applyFill="1" applyProtection="1"/>
    <xf numFmtId="0" fontId="44" fillId="0" borderId="0" xfId="0" applyFont="1" applyFill="1" applyAlignment="1" applyProtection="1">
      <alignment horizontal="center" vertical="center"/>
    </xf>
    <xf numFmtId="0" fontId="0" fillId="0" borderId="0" xfId="0" applyFill="1" applyProtection="1"/>
    <xf numFmtId="0" fontId="65" fillId="0" borderId="0" xfId="0" applyFont="1" applyFill="1" applyProtection="1"/>
    <xf numFmtId="0" fontId="43" fillId="0" borderId="0" xfId="0" applyFont="1" applyFill="1" applyAlignment="1" applyProtection="1">
      <alignment horizontal="center" vertical="center"/>
    </xf>
    <xf numFmtId="0" fontId="44" fillId="0" borderId="0" xfId="0" applyFont="1" applyAlignment="1" applyProtection="1">
      <alignment vertical="center"/>
    </xf>
    <xf numFmtId="0" fontId="43" fillId="0" borderId="0" xfId="0" applyFont="1" applyFill="1" applyAlignment="1" applyProtection="1">
      <alignment horizontal="left" vertical="top" wrapText="1"/>
    </xf>
    <xf numFmtId="0" fontId="43" fillId="0" borderId="0" xfId="0" applyFont="1" applyAlignment="1" applyProtection="1">
      <alignment vertical="center"/>
    </xf>
    <xf numFmtId="0" fontId="43" fillId="0" borderId="0" xfId="0" applyFont="1" applyFill="1" applyAlignment="1" applyProtection="1">
      <alignment vertical="center" wrapText="1"/>
    </xf>
    <xf numFmtId="0" fontId="31" fillId="0" borderId="0" xfId="0" applyFont="1" applyFill="1" applyAlignment="1" applyProtection="1">
      <alignment vertical="center" wrapText="1"/>
    </xf>
    <xf numFmtId="0" fontId="18" fillId="0" borderId="0" xfId="0" applyFont="1" applyProtection="1"/>
    <xf numFmtId="0" fontId="45" fillId="0" borderId="0" xfId="0" applyFont="1" applyAlignment="1" applyProtection="1">
      <alignment vertical="center"/>
    </xf>
    <xf numFmtId="0" fontId="29" fillId="0" borderId="0" xfId="0" applyFont="1" applyAlignment="1" applyProtection="1">
      <alignment vertical="top"/>
    </xf>
    <xf numFmtId="0" fontId="29" fillId="0" borderId="0" xfId="0" applyFont="1" applyFill="1" applyAlignment="1" applyProtection="1">
      <alignment vertical="top"/>
    </xf>
    <xf numFmtId="0" fontId="43" fillId="0" borderId="0" xfId="0" applyFont="1" applyFill="1" applyAlignment="1" applyProtection="1">
      <alignment vertical="center"/>
    </xf>
    <xf numFmtId="0" fontId="43" fillId="0" borderId="0" xfId="0" applyFont="1" applyAlignment="1" applyProtection="1">
      <alignment vertical="center" wrapText="1"/>
    </xf>
    <xf numFmtId="0" fontId="31" fillId="0" borderId="0" xfId="0" applyFont="1" applyFill="1" applyAlignment="1" applyProtection="1">
      <alignment vertical="top"/>
    </xf>
    <xf numFmtId="0" fontId="57" fillId="0" borderId="0" xfId="0" applyFont="1" applyFill="1" applyAlignment="1" applyProtection="1">
      <alignment vertical="center"/>
    </xf>
    <xf numFmtId="14" fontId="29" fillId="0" borderId="0" xfId="0" applyNumberFormat="1" applyFont="1" applyAlignment="1" applyProtection="1">
      <alignment vertical="top"/>
    </xf>
    <xf numFmtId="0" fontId="29" fillId="0" borderId="0" xfId="0" applyFont="1" applyFill="1" applyAlignment="1" applyProtection="1">
      <alignment horizontal="right" vertical="top"/>
    </xf>
    <xf numFmtId="0" fontId="29" fillId="0" borderId="0" xfId="0" applyFont="1" applyFill="1" applyAlignment="1" applyProtection="1">
      <alignment horizontal="left" vertical="center"/>
    </xf>
    <xf numFmtId="0" fontId="29" fillId="0" borderId="0" xfId="0" quotePrefix="1" applyFont="1" applyFill="1" applyAlignment="1" applyProtection="1">
      <alignment horizontal="right" vertical="top"/>
    </xf>
    <xf numFmtId="0" fontId="43" fillId="0" borderId="0" xfId="0" applyFont="1" applyFill="1" applyAlignment="1" applyProtection="1">
      <alignment vertical="top" wrapText="1"/>
    </xf>
    <xf numFmtId="0" fontId="43" fillId="0" borderId="0" xfId="0" applyFont="1" applyAlignment="1" applyProtection="1">
      <alignment vertical="top"/>
    </xf>
    <xf numFmtId="0" fontId="43" fillId="0" borderId="0" xfId="0" applyFont="1" applyAlignment="1" applyProtection="1">
      <alignment wrapText="1"/>
    </xf>
    <xf numFmtId="0" fontId="43" fillId="0" borderId="0" xfId="0" applyFont="1" applyFill="1" applyAlignment="1" applyProtection="1">
      <alignment wrapText="1"/>
    </xf>
    <xf numFmtId="0" fontId="43" fillId="0" borderId="0" xfId="0" applyFont="1" applyFill="1" applyProtection="1"/>
    <xf numFmtId="0" fontId="29" fillId="0" borderId="0" xfId="0" applyFont="1" applyFill="1" applyAlignment="1" applyProtection="1">
      <alignment wrapText="1"/>
    </xf>
    <xf numFmtId="0" fontId="31" fillId="0" borderId="0" xfId="0" applyFont="1" applyFill="1" applyAlignment="1" applyProtection="1">
      <alignment wrapText="1"/>
    </xf>
    <xf numFmtId="0" fontId="8" fillId="0" borderId="0" xfId="0" applyFont="1" applyFill="1" applyProtection="1"/>
    <xf numFmtId="0" fontId="44" fillId="0" borderId="0" xfId="0" applyFont="1" applyProtection="1"/>
    <xf numFmtId="0" fontId="8" fillId="0" borderId="0" xfId="0" applyFont="1" applyAlignment="1" applyProtection="1">
      <alignment vertical="top"/>
    </xf>
    <xf numFmtId="0" fontId="31" fillId="0" borderId="0" xfId="0" applyFont="1" applyAlignment="1" applyProtection="1">
      <alignment vertical="center"/>
    </xf>
    <xf numFmtId="0" fontId="65" fillId="0" borderId="0" xfId="0" applyFont="1" applyProtection="1"/>
    <xf numFmtId="0" fontId="43" fillId="0" borderId="0" xfId="0" applyFont="1" applyProtection="1"/>
    <xf numFmtId="0" fontId="23" fillId="0" borderId="0" xfId="0" applyFont="1" applyFill="1" applyProtection="1"/>
    <xf numFmtId="0" fontId="44" fillId="0" borderId="0" xfId="0" applyFont="1" applyFill="1" applyProtection="1"/>
    <xf numFmtId="0" fontId="43" fillId="0" borderId="0" xfId="0" applyFont="1" applyFill="1" applyAlignment="1" applyProtection="1">
      <alignment horizontal="left" vertical="center" wrapText="1"/>
    </xf>
    <xf numFmtId="0" fontId="68" fillId="0" borderId="0" xfId="0" applyFont="1" applyFill="1" applyProtection="1"/>
    <xf numFmtId="0" fontId="0" fillId="0" borderId="0" xfId="0" applyAlignment="1" applyProtection="1">
      <alignment wrapText="1"/>
    </xf>
    <xf numFmtId="0" fontId="23" fillId="0" borderId="0" xfId="0" applyFont="1" applyAlignment="1" applyProtection="1">
      <alignment vertical="top"/>
    </xf>
    <xf numFmtId="0" fontId="43" fillId="0" borderId="0" xfId="0" applyFont="1" applyAlignment="1" applyProtection="1">
      <alignment horizontal="left" vertical="center" wrapText="1"/>
    </xf>
    <xf numFmtId="0" fontId="43" fillId="0" borderId="0" xfId="0" applyFont="1" applyAlignment="1" applyProtection="1">
      <alignment horizontal="left" vertical="center"/>
    </xf>
    <xf numFmtId="0" fontId="1" fillId="0" borderId="0" xfId="0" applyFont="1" applyFill="1" applyAlignment="1" applyProtection="1">
      <alignment vertical="top"/>
    </xf>
    <xf numFmtId="0" fontId="48" fillId="0" borderId="0" xfId="0" applyFont="1" applyAlignment="1" applyProtection="1">
      <alignment horizontal="left" vertical="center" indent="8"/>
    </xf>
    <xf numFmtId="0" fontId="48" fillId="0" borderId="0" xfId="0" applyFont="1" applyFill="1" applyAlignment="1" applyProtection="1">
      <alignment horizontal="left" vertical="center" indent="8"/>
    </xf>
    <xf numFmtId="0" fontId="49" fillId="0" borderId="0" xfId="0" applyFont="1" applyAlignment="1" applyProtection="1">
      <alignment horizontal="left" vertical="center" indent="11"/>
    </xf>
    <xf numFmtId="0" fontId="43" fillId="0" borderId="0" xfId="0" applyFont="1" applyAlignment="1" applyProtection="1">
      <alignment horizontal="left" vertical="center" indent="8"/>
    </xf>
    <xf numFmtId="0" fontId="44" fillId="0" borderId="0" xfId="0" applyFont="1" applyAlignment="1" applyProtection="1">
      <alignment horizontal="left" vertical="center"/>
    </xf>
    <xf numFmtId="0" fontId="43" fillId="0" borderId="0" xfId="0" applyFont="1" applyAlignment="1" applyProtection="1">
      <alignment vertical="top" wrapText="1"/>
    </xf>
    <xf numFmtId="0" fontId="58" fillId="0" borderId="0" xfId="2" applyFont="1" applyProtection="1"/>
    <xf numFmtId="9" fontId="18" fillId="3" borderId="1" xfId="0" applyNumberFormat="1" applyFont="1" applyFill="1" applyBorder="1" applyAlignment="1" applyProtection="1">
      <alignment horizontal="center" vertical="center"/>
    </xf>
    <xf numFmtId="44" fontId="1" fillId="3" borderId="1" xfId="0" applyNumberFormat="1" applyFont="1" applyFill="1" applyBorder="1" applyAlignment="1" applyProtection="1">
      <alignment horizontal="center" vertical="center"/>
      <protection locked="0"/>
    </xf>
    <xf numFmtId="0" fontId="18" fillId="3" borderId="53" xfId="0" applyFont="1" applyFill="1" applyBorder="1" applyAlignment="1" applyProtection="1">
      <alignment horizontal="center" vertical="center"/>
    </xf>
    <xf numFmtId="8" fontId="1" fillId="3" borderId="26" xfId="0" applyNumberFormat="1" applyFont="1" applyFill="1" applyBorder="1" applyAlignment="1" applyProtection="1">
      <alignment horizontal="right" vertical="center"/>
      <protection locked="0"/>
    </xf>
    <xf numFmtId="8" fontId="1" fillId="3" borderId="33" xfId="0" applyNumberFormat="1" applyFont="1" applyFill="1" applyBorder="1" applyAlignment="1" applyProtection="1">
      <alignment horizontal="right" vertical="center"/>
      <protection locked="0"/>
    </xf>
    <xf numFmtId="0" fontId="20" fillId="0" borderId="0" xfId="0" applyFont="1" applyAlignment="1" applyProtection="1">
      <alignment horizontal="center"/>
    </xf>
    <xf numFmtId="0" fontId="56" fillId="3" borderId="0" xfId="0" applyFont="1" applyFill="1" applyAlignment="1" applyProtection="1">
      <alignment vertical="top" wrapText="1"/>
    </xf>
    <xf numFmtId="0" fontId="18" fillId="8" borderId="0" xfId="0" applyFont="1" applyFill="1" applyAlignment="1" applyProtection="1">
      <alignment vertical="top" wrapText="1"/>
    </xf>
    <xf numFmtId="0" fontId="1" fillId="7" borderId="0" xfId="0" applyFont="1" applyFill="1" applyAlignment="1" applyProtection="1">
      <alignment vertical="top" wrapText="1"/>
    </xf>
    <xf numFmtId="0" fontId="18" fillId="4" borderId="14" xfId="0" applyFont="1" applyFill="1" applyBorder="1" applyAlignment="1" applyProtection="1">
      <alignment horizontal="center" vertical="center"/>
    </xf>
    <xf numFmtId="0" fontId="18" fillId="4" borderId="10" xfId="0" applyFont="1" applyFill="1" applyBorder="1" applyAlignment="1" applyProtection="1">
      <alignment horizontal="center" vertical="center"/>
    </xf>
    <xf numFmtId="0" fontId="18" fillId="4" borderId="13" xfId="0" applyFont="1" applyFill="1" applyBorder="1" applyAlignment="1" applyProtection="1">
      <alignment horizontal="center" vertical="center"/>
    </xf>
    <xf numFmtId="0" fontId="20" fillId="4" borderId="0" xfId="0" applyFont="1" applyFill="1" applyBorder="1" applyAlignment="1" applyProtection="1">
      <alignment horizontal="center"/>
    </xf>
    <xf numFmtId="0" fontId="24" fillId="4" borderId="10" xfId="0" applyFont="1" applyFill="1" applyBorder="1" applyAlignment="1" applyProtection="1">
      <alignment horizontal="left" shrinkToFit="1"/>
      <protection locked="0"/>
    </xf>
    <xf numFmtId="14" fontId="1" fillId="4" borderId="10" xfId="0" applyNumberFormat="1" applyFont="1" applyFill="1" applyBorder="1" applyAlignment="1" applyProtection="1">
      <alignment horizontal="left" shrinkToFit="1"/>
      <protection locked="0"/>
    </xf>
    <xf numFmtId="0" fontId="24" fillId="4" borderId="9" xfId="0" applyFont="1" applyFill="1" applyBorder="1" applyAlignment="1" applyProtection="1">
      <alignment horizontal="left" shrinkToFit="1"/>
      <protection locked="0"/>
    </xf>
    <xf numFmtId="14" fontId="1" fillId="4" borderId="10" xfId="0" applyNumberFormat="1" applyFont="1" applyFill="1" applyBorder="1" applyAlignment="1" applyProtection="1">
      <alignment horizontal="left" shrinkToFit="1"/>
    </xf>
    <xf numFmtId="0" fontId="24" fillId="4" borderId="9" xfId="0" applyFont="1" applyFill="1" applyBorder="1" applyAlignment="1" applyProtection="1">
      <alignment horizontal="left" shrinkToFit="1"/>
    </xf>
    <xf numFmtId="0" fontId="24" fillId="4" borderId="10" xfId="0" applyFont="1" applyFill="1" applyBorder="1" applyAlignment="1" applyProtection="1">
      <alignment horizontal="left" shrinkToFit="1"/>
    </xf>
    <xf numFmtId="0" fontId="22" fillId="5" borderId="0" xfId="0" applyFont="1" applyFill="1" applyBorder="1" applyAlignment="1" applyProtection="1">
      <alignment horizontal="left"/>
    </xf>
    <xf numFmtId="0" fontId="25" fillId="5" borderId="0" xfId="0" applyFont="1" applyFill="1" applyBorder="1" applyAlignment="1" applyProtection="1">
      <alignment horizontal="left"/>
    </xf>
    <xf numFmtId="0" fontId="23" fillId="0" borderId="0" xfId="0" applyFont="1" applyFill="1" applyBorder="1" applyAlignment="1" applyProtection="1">
      <alignment horizontal="center" wrapText="1"/>
    </xf>
    <xf numFmtId="0" fontId="12" fillId="4" borderId="0" xfId="0" applyFont="1" applyFill="1" applyBorder="1" applyAlignment="1" applyProtection="1"/>
    <xf numFmtId="0" fontId="26" fillId="6" borderId="9" xfId="0" applyFont="1" applyFill="1" applyBorder="1" applyAlignment="1" applyProtection="1">
      <alignment horizontal="left"/>
      <protection locked="0"/>
    </xf>
    <xf numFmtId="0" fontId="4" fillId="3" borderId="10" xfId="0" applyFont="1" applyFill="1" applyBorder="1" applyAlignment="1" applyProtection="1">
      <alignment horizontal="left"/>
    </xf>
    <xf numFmtId="0" fontId="27" fillId="3" borderId="10" xfId="0" applyFont="1" applyFill="1" applyBorder="1" applyAlignment="1" applyProtection="1"/>
    <xf numFmtId="0" fontId="27" fillId="3" borderId="9" xfId="0" applyFont="1" applyFill="1" applyBorder="1" applyAlignment="1" applyProtection="1"/>
    <xf numFmtId="0" fontId="31" fillId="3" borderId="14" xfId="0" applyFont="1" applyFill="1" applyBorder="1" applyAlignment="1" applyProtection="1">
      <alignment horizontal="center"/>
    </xf>
    <xf numFmtId="0" fontId="31" fillId="3" borderId="13" xfId="0" applyFont="1" applyFill="1" applyBorder="1" applyAlignment="1" applyProtection="1">
      <alignment horizontal="center"/>
    </xf>
    <xf numFmtId="0" fontId="29" fillId="4" borderId="14" xfId="0" applyFont="1" applyFill="1" applyBorder="1" applyAlignment="1" applyProtection="1">
      <alignment horizontal="left"/>
    </xf>
    <xf numFmtId="0" fontId="29" fillId="4" borderId="10" xfId="0" applyFont="1" applyFill="1" applyBorder="1" applyAlignment="1" applyProtection="1">
      <alignment horizontal="left"/>
    </xf>
    <xf numFmtId="0" fontId="29" fillId="4" borderId="13" xfId="0" applyFont="1" applyFill="1" applyBorder="1" applyAlignment="1" applyProtection="1">
      <alignment horizontal="left"/>
    </xf>
    <xf numFmtId="0" fontId="29" fillId="3" borderId="14" xfId="0" applyFont="1" applyFill="1" applyBorder="1" applyAlignment="1" applyProtection="1">
      <alignment horizontal="center"/>
    </xf>
    <xf numFmtId="0" fontId="29" fillId="3" borderId="13" xfId="0" applyFont="1" applyFill="1" applyBorder="1" applyAlignment="1" applyProtection="1">
      <alignment horizontal="center"/>
    </xf>
    <xf numFmtId="165" fontId="27" fillId="3" borderId="10" xfId="0" applyNumberFormat="1" applyFont="1" applyFill="1" applyBorder="1" applyAlignment="1" applyProtection="1">
      <alignment horizontal="right"/>
    </xf>
    <xf numFmtId="0" fontId="8" fillId="2" borderId="9" xfId="0" applyFont="1" applyFill="1" applyBorder="1" applyAlignment="1" applyProtection="1">
      <alignment horizontal="left"/>
      <protection locked="0"/>
    </xf>
    <xf numFmtId="0" fontId="22" fillId="4" borderId="0" xfId="0" applyFont="1" applyFill="1" applyBorder="1" applyAlignment="1" applyProtection="1">
      <alignment textRotation="90"/>
    </xf>
    <xf numFmtId="0" fontId="8" fillId="6" borderId="10" xfId="0" applyFont="1" applyFill="1" applyBorder="1" applyAlignment="1" applyProtection="1">
      <alignment horizontal="left"/>
      <protection locked="0"/>
    </xf>
    <xf numFmtId="166" fontId="4" fillId="3" borderId="9" xfId="0" applyNumberFormat="1" applyFont="1" applyFill="1" applyBorder="1" applyAlignment="1" applyProtection="1">
      <alignment horizontal="right"/>
    </xf>
    <xf numFmtId="0" fontId="27" fillId="3" borderId="9" xfId="0" applyFont="1" applyFill="1" applyBorder="1" applyAlignment="1" applyProtection="1">
      <alignment horizontal="right"/>
    </xf>
    <xf numFmtId="0" fontId="4" fillId="6" borderId="0" xfId="0" applyFont="1" applyFill="1" applyBorder="1" applyAlignment="1" applyProtection="1">
      <alignment horizontal="left"/>
    </xf>
    <xf numFmtId="0" fontId="1" fillId="0" borderId="0" xfId="0" applyFont="1" applyFill="1" applyBorder="1" applyAlignment="1" applyProtection="1">
      <alignment horizontal="left"/>
    </xf>
    <xf numFmtId="0" fontId="1" fillId="4" borderId="0" xfId="0" applyFont="1" applyFill="1" applyBorder="1" applyAlignment="1" applyProtection="1">
      <alignment horizontal="left"/>
    </xf>
    <xf numFmtId="0" fontId="29" fillId="4" borderId="0" xfId="0" applyFont="1" applyFill="1" applyBorder="1" applyAlignment="1" applyProtection="1">
      <alignment horizontal="left"/>
    </xf>
    <xf numFmtId="0" fontId="22" fillId="3" borderId="9" xfId="0" applyFont="1" applyFill="1" applyBorder="1" applyAlignment="1" applyProtection="1">
      <alignment horizontal="left" shrinkToFit="1"/>
    </xf>
    <xf numFmtId="0" fontId="8" fillId="3" borderId="9" xfId="0" applyFont="1" applyFill="1" applyBorder="1" applyAlignment="1" applyProtection="1">
      <alignment horizontal="left"/>
    </xf>
    <xf numFmtId="0" fontId="4" fillId="4" borderId="0" xfId="0" applyFont="1" applyFill="1" applyBorder="1" applyAlignment="1" applyProtection="1">
      <alignment horizontal="left"/>
    </xf>
    <xf numFmtId="169" fontId="28" fillId="6" borderId="0" xfId="0" applyNumberFormat="1" applyFont="1" applyFill="1" applyBorder="1" applyAlignment="1" applyProtection="1">
      <alignment horizontal="left"/>
      <protection locked="0"/>
    </xf>
    <xf numFmtId="0" fontId="30" fillId="3" borderId="14" xfId="0" applyFont="1" applyFill="1" applyBorder="1" applyAlignment="1" applyProtection="1"/>
    <xf numFmtId="0" fontId="30" fillId="3" borderId="10" xfId="0" applyFont="1" applyFill="1" applyBorder="1" applyAlignment="1" applyProtection="1"/>
    <xf numFmtId="0" fontId="30" fillId="3" borderId="13" xfId="0" applyFont="1" applyFill="1" applyBorder="1" applyAlignment="1" applyProtection="1"/>
    <xf numFmtId="166" fontId="4" fillId="3" borderId="10" xfId="0" applyNumberFormat="1" applyFont="1" applyFill="1" applyBorder="1" applyAlignment="1" applyProtection="1">
      <alignment horizontal="right"/>
    </xf>
    <xf numFmtId="0" fontId="4" fillId="4" borderId="0" xfId="0" applyFont="1" applyFill="1" applyBorder="1" applyAlignment="1" applyProtection="1"/>
    <xf numFmtId="0" fontId="30" fillId="3" borderId="14" xfId="0" applyFont="1" applyFill="1" applyBorder="1" applyAlignment="1" applyProtection="1">
      <alignment horizontal="left"/>
    </xf>
    <xf numFmtId="0" fontId="30" fillId="3" borderId="10" xfId="0" applyFont="1" applyFill="1" applyBorder="1" applyAlignment="1" applyProtection="1">
      <alignment horizontal="left"/>
    </xf>
    <xf numFmtId="0" fontId="30" fillId="3" borderId="14" xfId="0" applyFont="1" applyFill="1" applyBorder="1" applyAlignment="1" applyProtection="1">
      <alignment horizontal="center"/>
    </xf>
    <xf numFmtId="0" fontId="30" fillId="3" borderId="13" xfId="0" applyFont="1" applyFill="1" applyBorder="1" applyAlignment="1" applyProtection="1">
      <alignment horizontal="center"/>
    </xf>
    <xf numFmtId="0" fontId="30" fillId="3" borderId="10" xfId="0" applyFont="1" applyFill="1" applyBorder="1" applyAlignment="1" applyProtection="1">
      <alignment horizontal="center"/>
    </xf>
    <xf numFmtId="0" fontId="30" fillId="3" borderId="13" xfId="0" applyFont="1" applyFill="1" applyBorder="1" applyAlignment="1" applyProtection="1">
      <alignment horizontal="left"/>
    </xf>
    <xf numFmtId="0" fontId="22" fillId="4" borderId="45" xfId="0" applyFont="1" applyFill="1" applyBorder="1" applyAlignment="1" applyProtection="1">
      <alignment vertical="center" wrapText="1"/>
    </xf>
    <xf numFmtId="0" fontId="22" fillId="4" borderId="0" xfId="0" applyFont="1" applyFill="1" applyBorder="1" applyAlignment="1" applyProtection="1">
      <alignment vertical="center" wrapText="1"/>
    </xf>
    <xf numFmtId="0" fontId="30" fillId="3" borderId="50" xfId="0" applyFont="1" applyFill="1" applyBorder="1" applyAlignment="1" applyProtection="1">
      <alignment horizontal="left" wrapText="1"/>
    </xf>
    <xf numFmtId="0" fontId="30" fillId="3" borderId="45" xfId="0" applyFont="1" applyFill="1" applyBorder="1" applyAlignment="1" applyProtection="1">
      <alignment horizontal="left" wrapText="1"/>
    </xf>
    <xf numFmtId="0" fontId="30" fillId="3" borderId="48" xfId="0" applyFont="1" applyFill="1" applyBorder="1" applyAlignment="1" applyProtection="1">
      <alignment horizontal="left" wrapText="1"/>
    </xf>
    <xf numFmtId="0" fontId="30" fillId="3" borderId="12" xfId="0" applyFont="1" applyFill="1" applyBorder="1" applyAlignment="1" applyProtection="1">
      <alignment horizontal="left" wrapText="1"/>
    </xf>
    <xf numFmtId="0" fontId="30" fillId="3" borderId="9" xfId="0" applyFont="1" applyFill="1" applyBorder="1" applyAlignment="1" applyProtection="1">
      <alignment horizontal="left" wrapText="1"/>
    </xf>
    <xf numFmtId="0" fontId="30" fillId="3" borderId="51" xfId="0" applyFont="1" applyFill="1" applyBorder="1" applyAlignment="1" applyProtection="1">
      <alignment horizontal="left" wrapText="1"/>
    </xf>
    <xf numFmtId="164" fontId="22" fillId="3" borderId="14" xfId="0" applyNumberFormat="1" applyFont="1" applyFill="1" applyBorder="1" applyAlignment="1" applyProtection="1"/>
    <xf numFmtId="164" fontId="22" fillId="3" borderId="10" xfId="0" applyNumberFormat="1" applyFont="1" applyFill="1" applyBorder="1" applyAlignment="1" applyProtection="1"/>
    <xf numFmtId="164" fontId="22" fillId="3" borderId="13" xfId="0" applyNumberFormat="1" applyFont="1" applyFill="1" applyBorder="1" applyAlignment="1" applyProtection="1"/>
    <xf numFmtId="0" fontId="29" fillId="0" borderId="14" xfId="0" applyFont="1" applyFill="1" applyBorder="1" applyAlignment="1" applyProtection="1">
      <alignment horizontal="left"/>
    </xf>
    <xf numFmtId="0" fontId="29" fillId="0" borderId="10" xfId="0" applyFont="1" applyFill="1" applyBorder="1" applyAlignment="1" applyProtection="1">
      <alignment horizontal="left"/>
    </xf>
    <xf numFmtId="0" fontId="29" fillId="0" borderId="13" xfId="0" applyFont="1" applyFill="1" applyBorder="1" applyAlignment="1" applyProtection="1">
      <alignment horizontal="left"/>
    </xf>
    <xf numFmtId="164" fontId="22" fillId="3" borderId="14" xfId="0" applyNumberFormat="1" applyFont="1" applyFill="1" applyBorder="1" applyAlignment="1" applyProtection="1">
      <alignment horizontal="center"/>
    </xf>
    <xf numFmtId="164" fontId="22" fillId="3" borderId="10" xfId="0" applyNumberFormat="1" applyFont="1" applyFill="1" applyBorder="1" applyAlignment="1" applyProtection="1">
      <alignment horizontal="center"/>
    </xf>
    <xf numFmtId="164" fontId="22" fillId="3" borderId="13" xfId="0" applyNumberFormat="1" applyFont="1" applyFill="1" applyBorder="1" applyAlignment="1" applyProtection="1">
      <alignment horizontal="center"/>
    </xf>
    <xf numFmtId="164" fontId="36" fillId="3" borderId="14" xfId="0" applyNumberFormat="1" applyFont="1" applyFill="1" applyBorder="1" applyAlignment="1" applyProtection="1">
      <alignment horizontal="center"/>
    </xf>
    <xf numFmtId="164" fontId="36" fillId="3" borderId="10" xfId="0" applyNumberFormat="1" applyFont="1" applyFill="1" applyBorder="1" applyAlignment="1" applyProtection="1">
      <alignment horizontal="center"/>
    </xf>
    <xf numFmtId="164" fontId="36" fillId="3" borderId="13" xfId="0" applyNumberFormat="1" applyFont="1" applyFill="1" applyBorder="1" applyAlignment="1" applyProtection="1">
      <alignment horizontal="center"/>
    </xf>
    <xf numFmtId="0" fontId="29" fillId="4" borderId="14" xfId="0" applyFont="1" applyFill="1" applyBorder="1" applyAlignment="1" applyProtection="1"/>
    <xf numFmtId="0" fontId="29" fillId="4" borderId="10" xfId="0" applyFont="1" applyFill="1" applyBorder="1" applyAlignment="1" applyProtection="1"/>
    <xf numFmtId="0" fontId="29" fillId="4" borderId="13" xfId="0" applyFont="1" applyFill="1" applyBorder="1" applyAlignment="1" applyProtection="1"/>
    <xf numFmtId="0" fontId="29" fillId="5" borderId="2" xfId="0" applyFont="1" applyFill="1" applyBorder="1" applyAlignment="1" applyProtection="1">
      <alignment horizontal="center"/>
      <protection locked="0"/>
    </xf>
    <xf numFmtId="0" fontId="8" fillId="0" borderId="0" xfId="0" applyFont="1" applyFill="1" applyBorder="1" applyAlignment="1" applyProtection="1"/>
    <xf numFmtId="0" fontId="29" fillId="4" borderId="0" xfId="0" applyFont="1" applyFill="1" applyBorder="1" applyAlignment="1" applyProtection="1"/>
    <xf numFmtId="0" fontId="25" fillId="5" borderId="7" xfId="0" applyFont="1" applyFill="1" applyBorder="1" applyAlignment="1" applyProtection="1">
      <alignment horizontal="left"/>
    </xf>
    <xf numFmtId="0" fontId="4" fillId="5" borderId="3" xfId="0" applyFont="1" applyFill="1" applyBorder="1" applyAlignment="1" applyProtection="1"/>
    <xf numFmtId="0" fontId="4" fillId="5" borderId="4" xfId="0" applyFont="1" applyFill="1" applyBorder="1" applyAlignment="1" applyProtection="1"/>
    <xf numFmtId="0" fontId="29" fillId="0" borderId="7" xfId="0" applyFont="1" applyFill="1" applyBorder="1" applyAlignment="1" applyProtection="1"/>
    <xf numFmtId="0" fontId="29" fillId="0" borderId="0" xfId="0" applyFont="1" applyFill="1" applyBorder="1" applyAlignment="1" applyProtection="1"/>
    <xf numFmtId="0" fontId="22" fillId="5" borderId="7" xfId="0" applyFont="1" applyFill="1" applyBorder="1" applyAlignment="1" applyProtection="1">
      <alignment horizontal="left"/>
    </xf>
    <xf numFmtId="0" fontId="10" fillId="7" borderId="0" xfId="0" applyFont="1" applyFill="1" applyBorder="1" applyAlignment="1" applyProtection="1">
      <alignment horizontal="center" wrapText="1"/>
    </xf>
    <xf numFmtId="0" fontId="8" fillId="4" borderId="0" xfId="0" applyFont="1" applyFill="1" applyBorder="1" applyAlignment="1" applyProtection="1">
      <alignment horizontal="left"/>
    </xf>
    <xf numFmtId="0" fontId="29" fillId="0" borderId="3"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xf>
    <xf numFmtId="0" fontId="29" fillId="0" borderId="5"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xf>
    <xf numFmtId="0" fontId="29" fillId="0" borderId="47"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29" fillId="0" borderId="6" xfId="0" applyFont="1" applyFill="1" applyBorder="1" applyAlignment="1" applyProtection="1">
      <alignment horizontal="center" vertical="center" wrapText="1"/>
    </xf>
    <xf numFmtId="0" fontId="29" fillId="6" borderId="9" xfId="0" applyFont="1" applyFill="1" applyBorder="1" applyAlignment="1" applyProtection="1">
      <alignment horizontal="left"/>
      <protection locked="0"/>
    </xf>
    <xf numFmtId="49" fontId="25" fillId="6" borderId="9" xfId="0" applyNumberFormat="1" applyFont="1" applyFill="1" applyBorder="1" applyAlignment="1" applyProtection="1">
      <alignment horizontal="left"/>
      <protection locked="0"/>
    </xf>
    <xf numFmtId="0" fontId="25" fillId="4" borderId="0" xfId="0" applyFont="1" applyFill="1" applyBorder="1" applyAlignment="1" applyProtection="1">
      <alignment horizontal="left"/>
    </xf>
    <xf numFmtId="0" fontId="29" fillId="11" borderId="9" xfId="0" applyFont="1" applyFill="1" applyBorder="1" applyAlignment="1" applyProtection="1">
      <alignment horizontal="left"/>
      <protection locked="0"/>
    </xf>
    <xf numFmtId="0" fontId="25" fillId="12" borderId="10" xfId="0" applyFont="1" applyFill="1" applyBorder="1" applyAlignment="1" applyProtection="1">
      <alignment horizontal="left"/>
      <protection locked="0"/>
    </xf>
    <xf numFmtId="0" fontId="29" fillId="5" borderId="4" xfId="0" applyFont="1" applyFill="1" applyBorder="1" applyAlignment="1" applyProtection="1">
      <alignment horizontal="left"/>
    </xf>
    <xf numFmtId="0" fontId="31" fillId="4" borderId="14" xfId="0" applyFont="1" applyFill="1" applyBorder="1" applyAlignment="1" applyProtection="1"/>
    <xf numFmtId="0" fontId="31" fillId="4" borderId="10" xfId="0" applyFont="1" applyFill="1" applyBorder="1" applyAlignment="1" applyProtection="1"/>
    <xf numFmtId="0" fontId="31" fillId="4" borderId="13" xfId="0" applyFont="1" applyFill="1" applyBorder="1" applyAlignment="1" applyProtection="1"/>
    <xf numFmtId="0" fontId="22" fillId="0" borderId="14" xfId="0" applyFont="1" applyFill="1" applyBorder="1" applyAlignment="1" applyProtection="1">
      <alignment horizontal="left"/>
    </xf>
    <xf numFmtId="0" fontId="22" fillId="0" borderId="10" xfId="0" applyFont="1" applyFill="1" applyBorder="1" applyAlignment="1" applyProtection="1">
      <alignment horizontal="left"/>
    </xf>
    <xf numFmtId="0" fontId="22" fillId="0" borderId="13" xfId="0" applyFont="1" applyFill="1" applyBorder="1" applyAlignment="1" applyProtection="1">
      <alignment horizontal="left"/>
    </xf>
    <xf numFmtId="0" fontId="29" fillId="3" borderId="10" xfId="0" applyFont="1" applyFill="1" applyBorder="1" applyAlignment="1" applyProtection="1">
      <alignment horizontal="center"/>
    </xf>
    <xf numFmtId="0" fontId="29" fillId="4" borderId="14" xfId="0" applyFont="1" applyFill="1" applyBorder="1" applyAlignment="1" applyProtection="1">
      <alignment horizontal="center"/>
    </xf>
    <xf numFmtId="0" fontId="29" fillId="4" borderId="10" xfId="0" applyFont="1" applyFill="1" applyBorder="1" applyAlignment="1" applyProtection="1">
      <alignment horizontal="center"/>
    </xf>
    <xf numFmtId="0" fontId="29" fillId="4" borderId="13" xfId="0" applyFont="1" applyFill="1" applyBorder="1" applyAlignment="1" applyProtection="1">
      <alignment horizontal="center"/>
    </xf>
    <xf numFmtId="0" fontId="31" fillId="3" borderId="10" xfId="0" applyFont="1" applyFill="1" applyBorder="1" applyAlignment="1" applyProtection="1">
      <alignment horizontal="center"/>
    </xf>
    <xf numFmtId="168" fontId="22" fillId="3" borderId="14" xfId="0" applyNumberFormat="1" applyFont="1" applyFill="1" applyBorder="1" applyAlignment="1" applyProtection="1">
      <alignment horizontal="center"/>
    </xf>
    <xf numFmtId="168" fontId="22" fillId="3" borderId="10" xfId="0" applyNumberFormat="1" applyFont="1" applyFill="1" applyBorder="1" applyAlignment="1" applyProtection="1">
      <alignment horizontal="center"/>
    </xf>
    <xf numFmtId="168" fontId="22" fillId="3" borderId="13" xfId="0" applyNumberFormat="1" applyFont="1" applyFill="1" applyBorder="1" applyAlignment="1" applyProtection="1">
      <alignment horizontal="center"/>
    </xf>
    <xf numFmtId="164" fontId="38" fillId="3" borderId="14" xfId="0" applyNumberFormat="1" applyFont="1" applyFill="1" applyBorder="1" applyAlignment="1" applyProtection="1">
      <alignment horizontal="center"/>
    </xf>
    <xf numFmtId="164" fontId="38" fillId="3" borderId="10" xfId="0" applyNumberFormat="1" applyFont="1" applyFill="1" applyBorder="1" applyAlignment="1" applyProtection="1">
      <alignment horizontal="center"/>
    </xf>
    <xf numFmtId="164" fontId="38" fillId="3" borderId="13" xfId="0" applyNumberFormat="1" applyFont="1" applyFill="1" applyBorder="1" applyAlignment="1" applyProtection="1">
      <alignment horizontal="center"/>
    </xf>
    <xf numFmtId="0" fontId="22" fillId="4" borderId="14" xfId="0" applyFont="1" applyFill="1" applyBorder="1" applyAlignment="1" applyProtection="1">
      <alignment horizontal="left"/>
    </xf>
    <xf numFmtId="0" fontId="22" fillId="4" borderId="10" xfId="0" applyFont="1" applyFill="1" applyBorder="1" applyAlignment="1" applyProtection="1">
      <alignment horizontal="left"/>
    </xf>
    <xf numFmtId="0" fontId="22" fillId="4" borderId="13" xfId="0" applyFont="1" applyFill="1" applyBorder="1" applyAlignment="1" applyProtection="1">
      <alignment horizontal="left"/>
    </xf>
    <xf numFmtId="167" fontId="31" fillId="4" borderId="14" xfId="0" applyNumberFormat="1" applyFont="1" applyFill="1" applyBorder="1" applyAlignment="1" applyProtection="1"/>
    <xf numFmtId="167" fontId="31" fillId="4" borderId="10" xfId="0" applyNumberFormat="1" applyFont="1" applyFill="1" applyBorder="1" applyAlignment="1" applyProtection="1"/>
    <xf numFmtId="167" fontId="31" fillId="4" borderId="13" xfId="0" applyNumberFormat="1" applyFont="1" applyFill="1" applyBorder="1" applyAlignment="1" applyProtection="1"/>
    <xf numFmtId="0" fontId="29" fillId="3" borderId="14" xfId="0" applyFont="1" applyFill="1" applyBorder="1" applyAlignment="1" applyProtection="1">
      <alignment horizontal="left"/>
    </xf>
    <xf numFmtId="0" fontId="29" fillId="3" borderId="10" xfId="0" applyFont="1" applyFill="1" applyBorder="1" applyAlignment="1" applyProtection="1">
      <alignment horizontal="left"/>
    </xf>
    <xf numFmtId="0" fontId="29" fillId="3" borderId="13" xfId="0" applyFont="1" applyFill="1" applyBorder="1" applyAlignment="1" applyProtection="1">
      <alignment horizontal="left"/>
    </xf>
    <xf numFmtId="0" fontId="30" fillId="4" borderId="45" xfId="0" applyFont="1" applyFill="1" applyBorder="1" applyAlignment="1" applyProtection="1">
      <alignment horizontal="right"/>
    </xf>
    <xf numFmtId="0" fontId="30" fillId="4" borderId="48" xfId="0" applyFont="1" applyFill="1" applyBorder="1" applyAlignment="1" applyProtection="1">
      <alignment horizontal="right"/>
    </xf>
    <xf numFmtId="164" fontId="36" fillId="3" borderId="14" xfId="0" applyNumberFormat="1" applyFont="1" applyFill="1" applyBorder="1" applyAlignment="1" applyProtection="1"/>
    <xf numFmtId="164" fontId="36" fillId="3" borderId="10" xfId="0" applyNumberFormat="1" applyFont="1" applyFill="1" applyBorder="1" applyAlignment="1" applyProtection="1"/>
    <xf numFmtId="164" fontId="36" fillId="3" borderId="13" xfId="0" applyNumberFormat="1" applyFont="1" applyFill="1" applyBorder="1" applyAlignment="1" applyProtection="1"/>
    <xf numFmtId="0" fontId="25" fillId="4" borderId="0" xfId="0" applyFont="1" applyFill="1" applyBorder="1" applyAlignment="1" applyProtection="1">
      <alignment horizontal="right"/>
    </xf>
    <xf numFmtId="0" fontId="25" fillId="4" borderId="49" xfId="0" applyFont="1" applyFill="1" applyBorder="1" applyAlignment="1" applyProtection="1">
      <alignment horizontal="right"/>
    </xf>
    <xf numFmtId="0" fontId="29" fillId="4" borderId="0" xfId="0" applyFont="1" applyFill="1" applyBorder="1" applyAlignment="1" applyProtection="1">
      <alignment horizontal="right"/>
    </xf>
    <xf numFmtId="0" fontId="29" fillId="4" borderId="49" xfId="0" applyFont="1" applyFill="1" applyBorder="1" applyAlignment="1" applyProtection="1">
      <alignment horizontal="right"/>
    </xf>
    <xf numFmtId="0" fontId="30" fillId="4" borderId="0" xfId="0" applyFont="1" applyFill="1" applyBorder="1" applyAlignment="1" applyProtection="1">
      <alignment horizontal="right"/>
    </xf>
    <xf numFmtId="0" fontId="30" fillId="4" borderId="49" xfId="0" applyFont="1" applyFill="1" applyBorder="1" applyAlignment="1" applyProtection="1">
      <alignment horizontal="right"/>
    </xf>
    <xf numFmtId="0" fontId="29" fillId="4" borderId="45" xfId="0" applyFont="1" applyFill="1" applyBorder="1" applyAlignment="1" applyProtection="1">
      <alignment horizontal="left"/>
    </xf>
    <xf numFmtId="0" fontId="29" fillId="4" borderId="48" xfId="0" applyFont="1" applyFill="1" applyBorder="1" applyAlignment="1" applyProtection="1">
      <alignment horizontal="left"/>
    </xf>
    <xf numFmtId="0" fontId="32" fillId="4" borderId="9" xfId="0" applyFont="1" applyFill="1" applyBorder="1" applyAlignment="1" applyProtection="1">
      <alignment horizontal="left"/>
    </xf>
    <xf numFmtId="0" fontId="29" fillId="4" borderId="1" xfId="0" applyFont="1" applyFill="1" applyBorder="1" applyAlignment="1" applyProtection="1">
      <alignment horizontal="left" vertical="top" wrapText="1"/>
    </xf>
    <xf numFmtId="0" fontId="4" fillId="4" borderId="1" xfId="0" applyFont="1" applyFill="1" applyBorder="1" applyAlignment="1" applyProtection="1">
      <alignment horizontal="center" vertical="center"/>
    </xf>
    <xf numFmtId="0" fontId="25" fillId="4" borderId="0" xfId="0" applyFont="1" applyFill="1" applyBorder="1" applyAlignment="1" applyProtection="1">
      <alignment horizontal="left" wrapText="1"/>
    </xf>
    <xf numFmtId="0" fontId="29" fillId="4" borderId="1" xfId="0" applyFont="1" applyFill="1" applyBorder="1" applyAlignment="1" applyProtection="1">
      <alignment horizontal="center"/>
    </xf>
    <xf numFmtId="0" fontId="35" fillId="4" borderId="14" xfId="0" applyFont="1" applyFill="1" applyBorder="1" applyAlignment="1" applyProtection="1">
      <alignment horizontal="center" vertical="center"/>
    </xf>
    <xf numFmtId="0" fontId="35" fillId="4" borderId="10" xfId="0" applyFont="1" applyFill="1" applyBorder="1" applyAlignment="1" applyProtection="1">
      <alignment horizontal="center" vertical="center"/>
    </xf>
    <xf numFmtId="0" fontId="35" fillId="4" borderId="13" xfId="0" applyFont="1" applyFill="1" applyBorder="1" applyAlignment="1" applyProtection="1">
      <alignment horizontal="center" vertical="center"/>
    </xf>
    <xf numFmtId="164" fontId="10" fillId="3" borderId="14" xfId="0" applyNumberFormat="1" applyFont="1" applyFill="1" applyBorder="1" applyAlignment="1" applyProtection="1">
      <alignment horizontal="center"/>
    </xf>
    <xf numFmtId="164" fontId="10" fillId="3" borderId="10" xfId="0" applyNumberFormat="1" applyFont="1" applyFill="1" applyBorder="1" applyAlignment="1" applyProtection="1">
      <alignment horizontal="center"/>
    </xf>
    <xf numFmtId="164" fontId="10" fillId="3" borderId="13" xfId="0" applyNumberFormat="1" applyFont="1" applyFill="1" applyBorder="1" applyAlignment="1" applyProtection="1">
      <alignment horizontal="center"/>
    </xf>
    <xf numFmtId="0" fontId="29" fillId="5" borderId="9" xfId="0" applyFont="1" applyFill="1" applyBorder="1" applyAlignment="1" applyProtection="1">
      <alignment horizontal="left"/>
    </xf>
    <xf numFmtId="0" fontId="25" fillId="5" borderId="10" xfId="0" applyFont="1" applyFill="1" applyBorder="1" applyAlignment="1" applyProtection="1">
      <alignment horizontal="left"/>
    </xf>
    <xf numFmtId="0" fontId="25" fillId="4" borderId="0" xfId="0" applyFont="1" applyFill="1" applyBorder="1" applyAlignment="1" applyProtection="1">
      <alignment horizontal="right" vertical="top"/>
    </xf>
    <xf numFmtId="0" fontId="31" fillId="3" borderId="1" xfId="0" applyFont="1" applyFill="1" applyBorder="1" applyAlignment="1" applyProtection="1">
      <alignment horizontal="left"/>
    </xf>
    <xf numFmtId="0" fontId="29" fillId="4" borderId="1" xfId="0" applyFont="1" applyFill="1" applyBorder="1" applyAlignment="1" applyProtection="1">
      <alignment horizontal="left"/>
    </xf>
    <xf numFmtId="0" fontId="29" fillId="5" borderId="1" xfId="0" applyFont="1" applyFill="1" applyBorder="1" applyAlignment="1" applyProtection="1">
      <alignment horizontal="left"/>
    </xf>
    <xf numFmtId="0" fontId="29" fillId="0" borderId="1" xfId="0" applyFont="1" applyFill="1" applyBorder="1" applyAlignment="1" applyProtection="1">
      <alignment horizontal="left"/>
    </xf>
    <xf numFmtId="0" fontId="18" fillId="2" borderId="0" xfId="0" applyFont="1" applyFill="1" applyBorder="1" applyAlignment="1" applyProtection="1">
      <alignment horizontal="center"/>
    </xf>
    <xf numFmtId="164" fontId="8" fillId="3" borderId="14" xfId="0" applyNumberFormat="1" applyFont="1" applyFill="1" applyBorder="1" applyAlignment="1" applyProtection="1">
      <alignment horizontal="center"/>
    </xf>
    <xf numFmtId="164" fontId="8" fillId="3" borderId="10" xfId="0" applyNumberFormat="1" applyFont="1" applyFill="1" applyBorder="1" applyAlignment="1" applyProtection="1">
      <alignment horizontal="center"/>
    </xf>
    <xf numFmtId="164" fontId="8" fillId="3" borderId="13" xfId="0" applyNumberFormat="1" applyFont="1" applyFill="1" applyBorder="1" applyAlignment="1" applyProtection="1">
      <alignment horizontal="center"/>
    </xf>
    <xf numFmtId="0" fontId="29" fillId="0" borderId="0" xfId="0" applyFont="1" applyFill="1" applyBorder="1" applyAlignment="1" applyProtection="1">
      <alignment horizontal="left"/>
    </xf>
    <xf numFmtId="164" fontId="8" fillId="5" borderId="14" xfId="0" applyNumberFormat="1" applyFont="1" applyFill="1" applyBorder="1" applyAlignment="1" applyProtection="1">
      <alignment horizontal="center"/>
    </xf>
    <xf numFmtId="164" fontId="8" fillId="5" borderId="10" xfId="0" applyNumberFormat="1" applyFont="1" applyFill="1" applyBorder="1" applyAlignment="1" applyProtection="1">
      <alignment horizontal="center"/>
    </xf>
    <xf numFmtId="164" fontId="8" fillId="5" borderId="13" xfId="0" applyNumberFormat="1" applyFont="1" applyFill="1" applyBorder="1" applyAlignment="1" applyProtection="1">
      <alignment horizontal="center"/>
    </xf>
    <xf numFmtId="0" fontId="25" fillId="5" borderId="9" xfId="0" applyFont="1" applyFill="1" applyBorder="1" applyAlignment="1" applyProtection="1">
      <alignment horizontal="left"/>
    </xf>
    <xf numFmtId="0" fontId="18" fillId="4" borderId="0" xfId="0" applyFont="1" applyFill="1" applyBorder="1" applyAlignment="1" applyProtection="1">
      <alignment horizontal="center"/>
    </xf>
    <xf numFmtId="0" fontId="4" fillId="5" borderId="9" xfId="0" applyFont="1" applyFill="1" applyBorder="1" applyAlignment="1" applyProtection="1">
      <alignment horizontal="left"/>
    </xf>
    <xf numFmtId="0" fontId="4" fillId="5" borderId="10" xfId="0" applyFont="1" applyFill="1" applyBorder="1" applyAlignment="1" applyProtection="1">
      <alignment horizontal="left"/>
    </xf>
    <xf numFmtId="0" fontId="30" fillId="3" borderId="1" xfId="0" applyFont="1" applyFill="1" applyBorder="1" applyAlignment="1" applyProtection="1">
      <alignment horizontal="left"/>
    </xf>
    <xf numFmtId="0" fontId="30" fillId="3" borderId="1" xfId="0" applyFont="1" applyFill="1" applyBorder="1" applyAlignment="1" applyProtection="1">
      <alignment horizontal="center"/>
    </xf>
    <xf numFmtId="0" fontId="29" fillId="5" borderId="1" xfId="0" applyFont="1" applyFill="1" applyBorder="1" applyAlignment="1" applyProtection="1">
      <alignment horizontal="center"/>
    </xf>
    <xf numFmtId="0" fontId="29" fillId="4" borderId="15" xfId="0" applyFont="1" applyFill="1" applyBorder="1" applyAlignment="1" applyProtection="1">
      <alignment horizontal="left"/>
    </xf>
    <xf numFmtId="0" fontId="29" fillId="5" borderId="15" xfId="0" applyFont="1" applyFill="1" applyBorder="1" applyAlignment="1" applyProtection="1">
      <alignment horizontal="center"/>
    </xf>
    <xf numFmtId="0" fontId="22" fillId="0" borderId="15" xfId="0" applyFont="1" applyFill="1" applyBorder="1" applyAlignment="1" applyProtection="1">
      <alignment horizontal="left"/>
    </xf>
    <xf numFmtId="0" fontId="29" fillId="5" borderId="14" xfId="0" applyFont="1" applyFill="1" applyBorder="1" applyAlignment="1" applyProtection="1">
      <alignment horizontal="center"/>
    </xf>
    <xf numFmtId="0" fontId="29" fillId="5" borderId="10" xfId="0" applyFont="1" applyFill="1" applyBorder="1" applyAlignment="1" applyProtection="1">
      <alignment horizontal="center"/>
    </xf>
    <xf numFmtId="0" fontId="29" fillId="5" borderId="13" xfId="0" applyFont="1" applyFill="1" applyBorder="1" applyAlignment="1" applyProtection="1">
      <alignment horizontal="center"/>
    </xf>
    <xf numFmtId="0" fontId="30" fillId="3" borderId="1" xfId="0" applyFont="1" applyFill="1" applyBorder="1" applyAlignment="1" applyProtection="1">
      <alignment horizontal="left" wrapText="1"/>
    </xf>
    <xf numFmtId="0" fontId="31" fillId="3" borderId="1" xfId="0" applyFont="1" applyFill="1" applyBorder="1" applyAlignment="1" applyProtection="1">
      <alignment horizontal="center"/>
    </xf>
    <xf numFmtId="166" fontId="4" fillId="5" borderId="9" xfId="0" applyNumberFormat="1" applyFont="1" applyFill="1" applyBorder="1" applyAlignment="1" applyProtection="1">
      <alignment horizontal="center"/>
    </xf>
    <xf numFmtId="0" fontId="27" fillId="3" borderId="9" xfId="0" applyFont="1" applyFill="1" applyBorder="1" applyAlignment="1" applyProtection="1">
      <alignment horizontal="center"/>
    </xf>
    <xf numFmtId="166" fontId="4" fillId="5" borderId="10" xfId="0" applyNumberFormat="1" applyFont="1" applyFill="1" applyBorder="1" applyAlignment="1" applyProtection="1">
      <alignment horizontal="center"/>
    </xf>
    <xf numFmtId="165" fontId="27" fillId="3" borderId="10" xfId="0" applyNumberFormat="1" applyFont="1" applyFill="1" applyBorder="1" applyAlignment="1" applyProtection="1">
      <alignment horizontal="center"/>
    </xf>
    <xf numFmtId="0" fontId="31" fillId="3" borderId="11" xfId="0" applyFont="1" applyFill="1" applyBorder="1" applyAlignment="1" applyProtection="1">
      <alignment horizontal="center"/>
    </xf>
    <xf numFmtId="0" fontId="18" fillId="5" borderId="9" xfId="0" applyFont="1" applyFill="1" applyBorder="1" applyAlignment="1" applyProtection="1">
      <alignment horizontal="left" shrinkToFit="1"/>
    </xf>
    <xf numFmtId="0" fontId="10" fillId="5" borderId="9" xfId="0" applyFont="1" applyFill="1" applyBorder="1" applyAlignment="1" applyProtection="1">
      <alignment horizontal="left" shrinkToFit="1"/>
    </xf>
    <xf numFmtId="0" fontId="30" fillId="3" borderId="14" xfId="0" applyFont="1" applyFill="1" applyBorder="1" applyAlignment="1" applyProtection="1">
      <alignment horizontal="right"/>
    </xf>
    <xf numFmtId="0" fontId="30" fillId="3" borderId="10" xfId="0" applyFont="1" applyFill="1" applyBorder="1" applyAlignment="1" applyProtection="1">
      <alignment horizontal="right"/>
    </xf>
    <xf numFmtId="0" fontId="30" fillId="3" borderId="13" xfId="0" applyFont="1" applyFill="1" applyBorder="1" applyAlignment="1" applyProtection="1">
      <alignment horizontal="right"/>
    </xf>
    <xf numFmtId="164" fontId="8" fillId="3" borderId="1" xfId="0" applyNumberFormat="1" applyFont="1" applyFill="1" applyBorder="1" applyAlignment="1" applyProtection="1">
      <alignment horizontal="center"/>
    </xf>
    <xf numFmtId="164" fontId="8" fillId="5" borderId="1" xfId="0" applyNumberFormat="1" applyFont="1" applyFill="1" applyBorder="1" applyAlignment="1" applyProtection="1">
      <alignment horizontal="center"/>
    </xf>
    <xf numFmtId="164" fontId="37" fillId="3" borderId="1" xfId="0" applyNumberFormat="1" applyFont="1" applyFill="1" applyBorder="1" applyAlignment="1" applyProtection="1">
      <alignment horizontal="center"/>
    </xf>
    <xf numFmtId="168" fontId="8" fillId="3" borderId="1" xfId="0" applyNumberFormat="1" applyFont="1" applyFill="1" applyBorder="1" applyAlignment="1" applyProtection="1">
      <alignment horizontal="right"/>
    </xf>
    <xf numFmtId="0" fontId="37" fillId="4" borderId="1" xfId="0" applyFont="1" applyFill="1" applyBorder="1" applyAlignment="1" applyProtection="1">
      <alignment horizontal="left"/>
    </xf>
    <xf numFmtId="167" fontId="37" fillId="4" borderId="1" xfId="0" applyNumberFormat="1" applyFont="1" applyFill="1" applyBorder="1" applyAlignment="1" applyProtection="1">
      <alignment horizontal="center"/>
    </xf>
    <xf numFmtId="0" fontId="23" fillId="9" borderId="10" xfId="4" applyFont="1" applyFill="1" applyBorder="1" applyAlignment="1" applyProtection="1">
      <alignment horizontal="right" vertical="top" wrapText="1"/>
    </xf>
    <xf numFmtId="0" fontId="40" fillId="0" borderId="0" xfId="4" applyFont="1" applyBorder="1" applyAlignment="1" applyProtection="1">
      <alignment horizontal="left" wrapText="1"/>
    </xf>
    <xf numFmtId="0" fontId="24" fillId="0" borderId="20" xfId="0" applyFont="1" applyBorder="1" applyAlignment="1" applyProtection="1">
      <alignment horizontal="center" wrapText="1"/>
    </xf>
    <xf numFmtId="0" fontId="24" fillId="0" borderId="10" xfId="0" applyFont="1" applyBorder="1" applyAlignment="1" applyProtection="1">
      <alignment horizontal="center" wrapText="1"/>
    </xf>
    <xf numFmtId="0" fontId="24" fillId="0" borderId="13" xfId="0" applyFont="1" applyBorder="1" applyAlignment="1" applyProtection="1">
      <alignment horizontal="center" wrapText="1"/>
    </xf>
    <xf numFmtId="0" fontId="24" fillId="0" borderId="18" xfId="0" applyFont="1" applyBorder="1" applyAlignment="1" applyProtection="1">
      <alignment horizontal="center" wrapText="1"/>
    </xf>
    <xf numFmtId="0" fontId="24" fillId="0" borderId="19" xfId="0" applyFont="1" applyBorder="1" applyAlignment="1" applyProtection="1">
      <alignment horizontal="center" wrapText="1"/>
    </xf>
    <xf numFmtId="0" fontId="23" fillId="9" borderId="14" xfId="4" applyFont="1" applyFill="1" applyBorder="1" applyAlignment="1" applyProtection="1">
      <alignment horizontal="left" vertical="top" wrapText="1"/>
    </xf>
    <xf numFmtId="0" fontId="23" fillId="9" borderId="10" xfId="4" applyFont="1" applyFill="1" applyBorder="1" applyAlignment="1" applyProtection="1">
      <alignment horizontal="left" vertical="top" wrapText="1"/>
    </xf>
    <xf numFmtId="0" fontId="40" fillId="0" borderId="21" xfId="0" applyFont="1" applyBorder="1" applyAlignment="1" applyProtection="1">
      <alignment horizontal="center" vertical="center" wrapText="1"/>
    </xf>
    <xf numFmtId="0" fontId="40" fillId="0" borderId="22" xfId="0" applyFont="1" applyBorder="1" applyAlignment="1" applyProtection="1">
      <alignment horizontal="center" vertical="center" wrapText="1"/>
    </xf>
    <xf numFmtId="0" fontId="40" fillId="0" borderId="28" xfId="0" applyFont="1" applyBorder="1" applyAlignment="1" applyProtection="1">
      <alignment horizontal="center" vertical="center" wrapText="1"/>
    </xf>
    <xf numFmtId="14" fontId="24" fillId="3" borderId="52" xfId="0" applyNumberFormat="1" applyFont="1" applyFill="1" applyBorder="1" applyAlignment="1" applyProtection="1">
      <alignment horizontal="left" wrapText="1"/>
    </xf>
    <xf numFmtId="14" fontId="24" fillId="3" borderId="37" xfId="0" applyNumberFormat="1" applyFont="1" applyFill="1" applyBorder="1" applyAlignment="1" applyProtection="1">
      <alignment horizontal="left" wrapText="1"/>
    </xf>
    <xf numFmtId="14" fontId="24" fillId="3" borderId="38" xfId="0" applyNumberFormat="1" applyFont="1" applyFill="1" applyBorder="1" applyAlignment="1" applyProtection="1">
      <alignment horizontal="left" wrapText="1"/>
    </xf>
    <xf numFmtId="0" fontId="24" fillId="3" borderId="14" xfId="0" applyFont="1" applyFill="1" applyBorder="1" applyAlignment="1" applyProtection="1">
      <alignment horizontal="left" wrapText="1" shrinkToFit="1"/>
    </xf>
    <xf numFmtId="0" fontId="24" fillId="3" borderId="10" xfId="0" applyFont="1" applyFill="1" applyBorder="1" applyAlignment="1" applyProtection="1">
      <alignment horizontal="left" wrapText="1" shrinkToFit="1"/>
    </xf>
    <xf numFmtId="0" fontId="24" fillId="3" borderId="26" xfId="0" applyFont="1" applyFill="1" applyBorder="1" applyAlignment="1" applyProtection="1">
      <alignment horizontal="left" wrapText="1" shrinkToFit="1"/>
    </xf>
    <xf numFmtId="0" fontId="24" fillId="3" borderId="10" xfId="0" applyFont="1" applyFill="1" applyBorder="1" applyAlignment="1" applyProtection="1">
      <alignment horizontal="left" wrapText="1"/>
    </xf>
    <xf numFmtId="0" fontId="24" fillId="3" borderId="26" xfId="0" applyFont="1" applyFill="1" applyBorder="1" applyAlignment="1" applyProtection="1">
      <alignment horizontal="left" wrapText="1"/>
    </xf>
    <xf numFmtId="14" fontId="24" fillId="3" borderId="14" xfId="0" applyNumberFormat="1" applyFont="1" applyFill="1" applyBorder="1" applyAlignment="1" applyProtection="1">
      <alignment horizontal="left" wrapText="1"/>
    </xf>
    <xf numFmtId="14" fontId="24" fillId="3" borderId="10" xfId="0" applyNumberFormat="1" applyFont="1" applyFill="1" applyBorder="1" applyAlignment="1" applyProtection="1">
      <alignment horizontal="left" wrapText="1"/>
    </xf>
    <xf numFmtId="14" fontId="24" fillId="3" borderId="26" xfId="0" applyNumberFormat="1" applyFont="1" applyFill="1" applyBorder="1" applyAlignment="1" applyProtection="1">
      <alignment horizontal="left" wrapText="1"/>
    </xf>
    <xf numFmtId="0" fontId="23" fillId="10" borderId="14" xfId="4" applyFont="1" applyFill="1" applyBorder="1" applyAlignment="1" applyProtection="1">
      <alignment horizontal="left" wrapText="1"/>
    </xf>
    <xf numFmtId="0" fontId="23" fillId="10" borderId="10" xfId="4" applyFont="1" applyFill="1" applyBorder="1" applyAlignment="1" applyProtection="1">
      <alignment horizontal="left" wrapText="1"/>
    </xf>
    <xf numFmtId="0" fontId="23" fillId="10" borderId="10" xfId="4" applyFont="1" applyFill="1" applyBorder="1" applyAlignment="1" applyProtection="1">
      <alignment horizontal="right" wrapText="1"/>
    </xf>
    <xf numFmtId="0" fontId="40" fillId="0" borderId="0" xfId="4" applyFont="1" applyAlignment="1" applyProtection="1">
      <alignment horizontal="left" vertical="center" wrapText="1"/>
    </xf>
    <xf numFmtId="14" fontId="24" fillId="3" borderId="24" xfId="0" applyNumberFormat="1" applyFont="1" applyFill="1" applyBorder="1" applyAlignment="1" applyProtection="1">
      <alignment horizontal="left" wrapText="1"/>
    </xf>
    <xf numFmtId="14" fontId="24" fillId="3" borderId="25" xfId="0" applyNumberFormat="1" applyFont="1" applyFill="1" applyBorder="1" applyAlignment="1" applyProtection="1">
      <alignment horizontal="left" wrapText="1"/>
    </xf>
    <xf numFmtId="14" fontId="24" fillId="3" borderId="27" xfId="0" applyNumberFormat="1" applyFont="1" applyFill="1" applyBorder="1" applyAlignment="1" applyProtection="1">
      <alignment horizontal="left" wrapText="1"/>
    </xf>
    <xf numFmtId="0" fontId="24" fillId="0" borderId="17" xfId="0" applyFont="1" applyBorder="1" applyAlignment="1" applyProtection="1">
      <alignment horizontal="center" wrapText="1"/>
    </xf>
    <xf numFmtId="0" fontId="24" fillId="0" borderId="1" xfId="0" applyFont="1" applyBorder="1" applyAlignment="1" applyProtection="1">
      <alignment horizontal="center" wrapText="1"/>
    </xf>
    <xf numFmtId="0" fontId="24" fillId="3" borderId="31" xfId="0" applyFont="1" applyFill="1" applyBorder="1" applyAlignment="1" applyProtection="1">
      <alignment horizontal="left"/>
    </xf>
    <xf numFmtId="0" fontId="24" fillId="3" borderId="32" xfId="0" applyFont="1" applyFill="1" applyBorder="1" applyAlignment="1" applyProtection="1">
      <alignment horizontal="left"/>
    </xf>
    <xf numFmtId="0" fontId="24" fillId="0" borderId="41" xfId="0" applyFont="1" applyBorder="1" applyAlignment="1" applyProtection="1">
      <alignment horizontal="center"/>
    </xf>
    <xf numFmtId="0" fontId="24" fillId="0" borderId="15" xfId="0" applyFont="1" applyBorder="1" applyAlignment="1" applyProtection="1">
      <alignment horizontal="center"/>
    </xf>
    <xf numFmtId="0" fontId="24" fillId="3" borderId="12" xfId="0" applyFont="1" applyFill="1" applyBorder="1" applyAlignment="1" applyProtection="1">
      <alignment horizontal="left" shrinkToFit="1"/>
    </xf>
    <xf numFmtId="0" fontId="24" fillId="3" borderId="29" xfId="0" applyFont="1" applyFill="1" applyBorder="1" applyAlignment="1" applyProtection="1">
      <alignment horizontal="left" shrinkToFit="1"/>
    </xf>
    <xf numFmtId="0" fontId="24" fillId="0" borderId="30" xfId="0" applyFont="1" applyBorder="1" applyAlignment="1" applyProtection="1">
      <alignment horizontal="center"/>
    </xf>
    <xf numFmtId="0" fontId="24" fillId="0" borderId="31" xfId="0" applyFont="1" applyBorder="1" applyAlignment="1" applyProtection="1">
      <alignment horizontal="center"/>
    </xf>
    <xf numFmtId="0" fontId="40" fillId="3" borderId="21" xfId="0" applyFont="1" applyFill="1" applyBorder="1" applyAlignment="1" applyProtection="1">
      <alignment horizontal="left" vertical="center"/>
    </xf>
    <xf numFmtId="0" fontId="40" fillId="3" borderId="22" xfId="0" applyFont="1" applyFill="1" applyBorder="1" applyAlignment="1" applyProtection="1">
      <alignment horizontal="left" vertical="center"/>
    </xf>
    <xf numFmtId="0" fontId="24" fillId="0" borderId="17" xfId="0" applyFont="1" applyBorder="1" applyAlignment="1" applyProtection="1">
      <alignment horizontal="center"/>
    </xf>
    <xf numFmtId="0" fontId="24" fillId="0" borderId="1" xfId="0" applyFont="1" applyBorder="1" applyAlignment="1" applyProtection="1">
      <alignment horizontal="center"/>
    </xf>
    <xf numFmtId="0" fontId="24" fillId="0" borderId="18" xfId="0" applyFont="1" applyBorder="1" applyAlignment="1" applyProtection="1">
      <alignment horizontal="center"/>
    </xf>
    <xf numFmtId="0" fontId="24" fillId="0" borderId="19" xfId="0" applyFont="1" applyBorder="1" applyAlignment="1" applyProtection="1">
      <alignment horizontal="center"/>
    </xf>
    <xf numFmtId="14" fontId="24" fillId="3" borderId="1" xfId="0" applyNumberFormat="1" applyFont="1" applyFill="1" applyBorder="1" applyAlignment="1" applyProtection="1">
      <alignment horizontal="left"/>
    </xf>
    <xf numFmtId="14" fontId="24" fillId="3" borderId="39" xfId="0" applyNumberFormat="1" applyFont="1" applyFill="1" applyBorder="1" applyAlignment="1" applyProtection="1">
      <alignment horizontal="left"/>
    </xf>
    <xf numFmtId="14" fontId="24" fillId="3" borderId="19" xfId="0" applyNumberFormat="1" applyFont="1" applyFill="1" applyBorder="1" applyAlignment="1" applyProtection="1">
      <alignment horizontal="left"/>
    </xf>
    <xf numFmtId="14" fontId="24" fillId="3" borderId="33" xfId="0" applyNumberFormat="1" applyFont="1" applyFill="1" applyBorder="1" applyAlignment="1" applyProtection="1">
      <alignment horizontal="left"/>
    </xf>
    <xf numFmtId="0" fontId="24" fillId="0" borderId="20" xfId="0" applyFont="1" applyBorder="1" applyAlignment="1" applyProtection="1">
      <alignment horizontal="center"/>
    </xf>
    <xf numFmtId="0" fontId="24" fillId="0" borderId="10" xfId="0" applyFont="1" applyBorder="1" applyAlignment="1" applyProtection="1">
      <alignment horizontal="center"/>
    </xf>
    <xf numFmtId="0" fontId="24" fillId="0" borderId="13" xfId="0" applyFont="1" applyBorder="1" applyAlignment="1" applyProtection="1">
      <alignment horizontal="center"/>
    </xf>
    <xf numFmtId="0" fontId="24" fillId="0" borderId="44" xfId="0" applyFont="1" applyBorder="1" applyAlignment="1" applyProtection="1">
      <alignment horizontal="center"/>
    </xf>
    <xf numFmtId="0" fontId="24" fillId="0" borderId="25" xfId="0" applyFont="1" applyBorder="1" applyAlignment="1" applyProtection="1">
      <alignment horizontal="center"/>
    </xf>
    <xf numFmtId="0" fontId="24" fillId="0" borderId="43" xfId="0" applyFont="1" applyBorder="1" applyAlignment="1" applyProtection="1">
      <alignment horizontal="center"/>
    </xf>
    <xf numFmtId="0" fontId="24" fillId="3" borderId="14" xfId="0" applyFont="1" applyFill="1" applyBorder="1" applyAlignment="1" applyProtection="1">
      <alignment horizontal="left" wrapText="1"/>
    </xf>
    <xf numFmtId="0" fontId="40" fillId="0" borderId="0" xfId="0" applyFont="1" applyBorder="1" applyAlignment="1" applyProtection="1">
      <alignment horizontal="left"/>
    </xf>
    <xf numFmtId="0" fontId="40" fillId="0" borderId="0" xfId="0" applyFont="1" applyAlignment="1" applyProtection="1">
      <alignment horizontal="left"/>
    </xf>
    <xf numFmtId="0" fontId="40" fillId="3" borderId="21" xfId="0" applyFont="1" applyFill="1" applyBorder="1" applyAlignment="1" applyProtection="1">
      <alignment horizontal="center" vertical="center"/>
    </xf>
    <xf numFmtId="0" fontId="40" fillId="3" borderId="22" xfId="0" applyFont="1" applyFill="1" applyBorder="1" applyAlignment="1" applyProtection="1">
      <alignment horizontal="center" vertical="center"/>
    </xf>
    <xf numFmtId="14" fontId="24" fillId="3" borderId="24" xfId="0" applyNumberFormat="1" applyFont="1" applyFill="1" applyBorder="1" applyAlignment="1" applyProtection="1">
      <alignment horizontal="left"/>
    </xf>
    <xf numFmtId="14" fontId="24" fillId="3" borderId="25" xfId="0" applyNumberFormat="1" applyFont="1" applyFill="1" applyBorder="1" applyAlignment="1" applyProtection="1">
      <alignment horizontal="left"/>
    </xf>
    <xf numFmtId="14" fontId="24" fillId="3" borderId="27" xfId="0" applyNumberFormat="1" applyFont="1" applyFill="1" applyBorder="1" applyAlignment="1" applyProtection="1">
      <alignment horizontal="left"/>
    </xf>
    <xf numFmtId="14" fontId="24" fillId="3" borderId="14" xfId="0" applyNumberFormat="1" applyFont="1" applyFill="1" applyBorder="1" applyAlignment="1" applyProtection="1">
      <alignment horizontal="left"/>
    </xf>
    <xf numFmtId="14" fontId="24" fillId="3" borderId="10" xfId="0" applyNumberFormat="1" applyFont="1" applyFill="1" applyBorder="1" applyAlignment="1" applyProtection="1">
      <alignment horizontal="left"/>
    </xf>
    <xf numFmtId="14" fontId="24" fillId="3" borderId="26" xfId="0" applyNumberFormat="1" applyFont="1" applyFill="1" applyBorder="1" applyAlignment="1" applyProtection="1">
      <alignment horizontal="left"/>
    </xf>
    <xf numFmtId="0" fontId="24" fillId="3" borderId="14" xfId="0" applyFont="1" applyFill="1" applyBorder="1" applyAlignment="1" applyProtection="1">
      <alignment horizontal="left" shrinkToFit="1"/>
    </xf>
    <xf numFmtId="0" fontId="24" fillId="3" borderId="10" xfId="0" applyFont="1" applyFill="1" applyBorder="1" applyAlignment="1" applyProtection="1">
      <alignment horizontal="left" shrinkToFit="1"/>
    </xf>
    <xf numFmtId="0" fontId="24" fillId="3" borderId="26" xfId="0" applyFont="1" applyFill="1" applyBorder="1" applyAlignment="1" applyProtection="1">
      <alignment horizontal="left" shrinkToFit="1"/>
    </xf>
    <xf numFmtId="0" fontId="24" fillId="3" borderId="12" xfId="0" applyFont="1" applyFill="1" applyBorder="1" applyAlignment="1" applyProtection="1">
      <alignment horizontal="left"/>
    </xf>
    <xf numFmtId="0" fontId="24" fillId="3" borderId="9" xfId="0" applyFont="1" applyFill="1" applyBorder="1" applyAlignment="1" applyProtection="1">
      <alignment horizontal="left"/>
    </xf>
    <xf numFmtId="0" fontId="24" fillId="3" borderId="29" xfId="0" applyFont="1" applyFill="1" applyBorder="1" applyAlignment="1" applyProtection="1">
      <alignment horizontal="left"/>
    </xf>
    <xf numFmtId="0" fontId="40" fillId="0" borderId="23" xfId="0" applyFont="1" applyBorder="1" applyAlignment="1" applyProtection="1">
      <alignment horizontal="center" vertical="center" wrapText="1"/>
    </xf>
    <xf numFmtId="0" fontId="40" fillId="0" borderId="9" xfId="0" applyFont="1" applyBorder="1" applyAlignment="1" applyProtection="1">
      <alignment horizontal="center" vertical="center" wrapText="1"/>
    </xf>
    <xf numFmtId="0" fontId="40" fillId="0" borderId="29" xfId="0" applyFont="1" applyBorder="1" applyAlignment="1" applyProtection="1">
      <alignment horizontal="center" vertical="center" wrapText="1"/>
    </xf>
    <xf numFmtId="0" fontId="23" fillId="0" borderId="22" xfId="0" applyFont="1" applyBorder="1" applyAlignment="1" applyProtection="1">
      <alignment horizontal="center"/>
    </xf>
    <xf numFmtId="0" fontId="3" fillId="0" borderId="9" xfId="0" applyFont="1" applyBorder="1" applyAlignment="1">
      <alignment horizontal="center"/>
      <protection locked="0"/>
    </xf>
    <xf numFmtId="0" fontId="1" fillId="3" borderId="1" xfId="0" applyFont="1" applyFill="1" applyBorder="1" applyAlignment="1" applyProtection="1">
      <alignment horizontal="left" shrinkToFit="1"/>
    </xf>
    <xf numFmtId="0" fontId="1" fillId="3" borderId="39" xfId="0" applyFont="1" applyFill="1" applyBorder="1" applyAlignment="1" applyProtection="1">
      <alignment horizontal="left" shrinkToFit="1"/>
    </xf>
    <xf numFmtId="0" fontId="40" fillId="0" borderId="30" xfId="0" applyFont="1" applyBorder="1" applyAlignment="1" applyProtection="1">
      <alignment horizontal="center" vertical="center" wrapText="1"/>
    </xf>
    <xf numFmtId="0" fontId="40" fillId="0" borderId="31" xfId="0" applyFont="1" applyBorder="1" applyAlignment="1" applyProtection="1">
      <alignment horizontal="center" vertical="center" wrapText="1"/>
    </xf>
    <xf numFmtId="0" fontId="40" fillId="0" borderId="32" xfId="0" applyFont="1" applyBorder="1" applyAlignment="1" applyProtection="1">
      <alignment horizontal="center" vertical="center" wrapText="1"/>
    </xf>
    <xf numFmtId="0" fontId="1" fillId="3" borderId="14" xfId="0" applyFont="1" applyFill="1" applyBorder="1" applyAlignment="1" applyProtection="1">
      <alignment horizontal="left"/>
    </xf>
    <xf numFmtId="0" fontId="1" fillId="3" borderId="26" xfId="0" applyFont="1" applyFill="1" applyBorder="1" applyAlignment="1" applyProtection="1">
      <alignment horizontal="left"/>
    </xf>
    <xf numFmtId="14" fontId="1" fillId="3" borderId="1" xfId="0" applyNumberFormat="1" applyFont="1" applyFill="1" applyBorder="1" applyAlignment="1" applyProtection="1">
      <alignment horizontal="left" wrapText="1"/>
    </xf>
    <xf numFmtId="0" fontId="1" fillId="3" borderId="39" xfId="0" applyFont="1" applyFill="1" applyBorder="1" applyAlignment="1" applyProtection="1">
      <alignment horizontal="left" wrapText="1"/>
    </xf>
    <xf numFmtId="14" fontId="1" fillId="3" borderId="1" xfId="0" applyNumberFormat="1" applyFont="1" applyFill="1" applyBorder="1" applyAlignment="1" applyProtection="1">
      <alignment horizontal="left"/>
    </xf>
    <xf numFmtId="0" fontId="1" fillId="3" borderId="39" xfId="0" applyFont="1" applyFill="1" applyBorder="1" applyAlignment="1" applyProtection="1">
      <alignment horizontal="left"/>
    </xf>
    <xf numFmtId="0" fontId="41" fillId="0" borderId="0" xfId="0" applyFont="1" applyAlignment="1" applyProtection="1">
      <alignment horizontal="center" wrapText="1"/>
    </xf>
    <xf numFmtId="0" fontId="41" fillId="0" borderId="0" xfId="0" applyFont="1" applyAlignment="1" applyProtection="1">
      <alignment horizontal="center"/>
    </xf>
  </cellXfs>
  <cellStyles count="7">
    <cellStyle name="IBAN" xfId="6" xr:uid="{2FF5763B-E9AD-4CC4-B95D-03BE26378BA5}"/>
    <cellStyle name="Link" xfId="2" builtinId="8"/>
    <cellStyle name="Standard" xfId="0" builtinId="0"/>
    <cellStyle name="Standard 2" xfId="3" xr:uid="{919A48C7-FB20-4481-B5A2-C1415EE4EFB1}"/>
    <cellStyle name="Standard 3" xfId="4" xr:uid="{3212FE7B-18F3-4617-8083-2683E1D26C5D}"/>
    <cellStyle name="Standard 4" xfId="5" xr:uid="{2029453C-830B-4190-AC93-6C8B792516BF}"/>
    <cellStyle name="Währung" xfId="1" builtinId="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ABF8F"/>
      <color rgb="FFFF505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AD$10" lockText="1" noThreeD="1"/>
</file>

<file path=xl/ctrlProps/ctrlProp10.xml><?xml version="1.0" encoding="utf-8"?>
<formControlPr xmlns="http://schemas.microsoft.com/office/spreadsheetml/2009/9/main" objectType="CheckBox" fmlaLink="$AA$52" lockText="1" noThreeD="1"/>
</file>

<file path=xl/ctrlProps/ctrlProp11.xml><?xml version="1.0" encoding="utf-8"?>
<formControlPr xmlns="http://schemas.microsoft.com/office/spreadsheetml/2009/9/main" objectType="CheckBox" fmlaLink="$AA$53" lockText="1" noThreeD="1"/>
</file>

<file path=xl/ctrlProps/ctrlProp2.xml><?xml version="1.0" encoding="utf-8"?>
<formControlPr xmlns="http://schemas.microsoft.com/office/spreadsheetml/2009/9/main" objectType="CheckBox" fmlaLink="$AD$11" lockText="1" noThreeD="1"/>
</file>

<file path=xl/ctrlProps/ctrlProp3.xml><?xml version="1.0" encoding="utf-8"?>
<formControlPr xmlns="http://schemas.microsoft.com/office/spreadsheetml/2009/9/main" objectType="CheckBox" fmlaLink="$M$50" lockText="1" noThreeD="1"/>
</file>

<file path=xl/ctrlProps/ctrlProp4.xml><?xml version="1.0" encoding="utf-8"?>
<formControlPr xmlns="http://schemas.microsoft.com/office/spreadsheetml/2009/9/main" objectType="CheckBox" fmlaLink="$AA$55" lockText="1" noThreeD="1"/>
</file>

<file path=xl/ctrlProps/ctrlProp5.xml><?xml version="1.0" encoding="utf-8"?>
<formControlPr xmlns="http://schemas.microsoft.com/office/spreadsheetml/2009/9/main" objectType="CheckBox" fmlaLink="$AA$54" lockText="1" noThreeD="1"/>
</file>

<file path=xl/ctrlProps/ctrlProp6.xml><?xml version="1.0" encoding="utf-8"?>
<formControlPr xmlns="http://schemas.microsoft.com/office/spreadsheetml/2009/9/main" objectType="CheckBox" fmlaLink="$AA$50" lockText="1" noThreeD="1"/>
</file>

<file path=xl/ctrlProps/ctrlProp7.xml><?xml version="1.0" encoding="utf-8"?>
<formControlPr xmlns="http://schemas.microsoft.com/office/spreadsheetml/2009/9/main" objectType="CheckBox" fmlaLink="$M$52" lockText="1" noThreeD="1"/>
</file>

<file path=xl/ctrlProps/ctrlProp8.xml><?xml version="1.0" encoding="utf-8"?>
<formControlPr xmlns="http://schemas.microsoft.com/office/spreadsheetml/2009/9/main" objectType="CheckBox" fmlaLink="$M$54" lockText="1" noThreeD="1"/>
</file>

<file path=xl/ctrlProps/ctrlProp9.xml><?xml version="1.0" encoding="utf-8"?>
<formControlPr xmlns="http://schemas.microsoft.com/office/spreadsheetml/2009/9/main" objectType="CheckBox" fmlaLink="$AA$5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2</xdr:row>
      <xdr:rowOff>133350</xdr:rowOff>
    </xdr:from>
    <xdr:to>
      <xdr:col>9</xdr:col>
      <xdr:colOff>419100</xdr:colOff>
      <xdr:row>7</xdr:row>
      <xdr:rowOff>3175</xdr:rowOff>
    </xdr:to>
    <xdr:pic>
      <xdr:nvPicPr>
        <xdr:cNvPr id="4" name="Bild 1" descr="C:\DPSG\Pictures\DPSG Logos\logo landesstelle.jp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2875" y="609600"/>
          <a:ext cx="1571625" cy="8540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2390775</xdr:colOff>
      <xdr:row>2</xdr:row>
      <xdr:rowOff>133350</xdr:rowOff>
    </xdr:from>
    <xdr:to>
      <xdr:col>8</xdr:col>
      <xdr:colOff>939800</xdr:colOff>
      <xdr:row>6</xdr:row>
      <xdr:rowOff>187325</xdr:rowOff>
    </xdr:to>
    <xdr:pic>
      <xdr:nvPicPr>
        <xdr:cNvPr id="2" name="Bild 1" descr="C:\DPSG\Pictures\DPSG Logos\logo landesstelle.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9050" y="609600"/>
          <a:ext cx="1571625" cy="854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152400</xdr:colOff>
          <xdr:row>8</xdr:row>
          <xdr:rowOff>85725</xdr:rowOff>
        </xdr:from>
        <xdr:to>
          <xdr:col>30</xdr:col>
          <xdr:colOff>114300</xdr:colOff>
          <xdr:row>10</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9</xdr:row>
          <xdr:rowOff>161925</xdr:rowOff>
        </xdr:from>
        <xdr:to>
          <xdr:col>31</xdr:col>
          <xdr:colOff>0</xdr:colOff>
          <xdr:row>11</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48</xdr:row>
          <xdr:rowOff>171450</xdr:rowOff>
        </xdr:from>
        <xdr:to>
          <xdr:col>13</xdr:col>
          <xdr:colOff>76200</xdr:colOff>
          <xdr:row>50</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53</xdr:row>
          <xdr:rowOff>180975</xdr:rowOff>
        </xdr:from>
        <xdr:to>
          <xdr:col>27</xdr:col>
          <xdr:colOff>38100</xdr:colOff>
          <xdr:row>55</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52</xdr:row>
          <xdr:rowOff>161925</xdr:rowOff>
        </xdr:from>
        <xdr:to>
          <xdr:col>27</xdr:col>
          <xdr:colOff>28575</xdr:colOff>
          <xdr:row>54</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48</xdr:row>
          <xdr:rowOff>171450</xdr:rowOff>
        </xdr:from>
        <xdr:to>
          <xdr:col>27</xdr:col>
          <xdr:colOff>9525</xdr:colOff>
          <xdr:row>50</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161925</xdr:rowOff>
        </xdr:from>
        <xdr:to>
          <xdr:col>13</xdr:col>
          <xdr:colOff>76200</xdr:colOff>
          <xdr:row>52</xdr:row>
          <xdr:rowOff>0</xdr:rowOff>
        </xdr:to>
        <xdr:sp macro="" textlink="">
          <xdr:nvSpPr>
            <xdr:cNvPr id="5392" name="Check Box 272" hidden="1">
              <a:extLst>
                <a:ext uri="{63B3BB69-23CF-44E3-9099-C40C66FF867C}">
                  <a14:compatExt spid="_x0000_s5392"/>
                </a:ext>
                <a:ext uri="{FF2B5EF4-FFF2-40B4-BE49-F238E27FC236}">
                  <a16:creationId xmlns:a16="http://schemas.microsoft.com/office/drawing/2014/main" id="{00000000-0008-0000-0300-00001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52</xdr:row>
          <xdr:rowOff>152400</xdr:rowOff>
        </xdr:from>
        <xdr:to>
          <xdr:col>13</xdr:col>
          <xdr:colOff>76200</xdr:colOff>
          <xdr:row>53</xdr:row>
          <xdr:rowOff>180975</xdr:rowOff>
        </xdr:to>
        <xdr:sp macro="" textlink="">
          <xdr:nvSpPr>
            <xdr:cNvPr id="5393" name="Check Box 273" hidden="1">
              <a:extLst>
                <a:ext uri="{63B3BB69-23CF-44E3-9099-C40C66FF867C}">
                  <a14:compatExt spid="_x0000_s5393"/>
                </a:ext>
                <a:ext uri="{FF2B5EF4-FFF2-40B4-BE49-F238E27FC236}">
                  <a16:creationId xmlns:a16="http://schemas.microsoft.com/office/drawing/2014/main" id="{00000000-0008-0000-0300-00001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49</xdr:row>
          <xdr:rowOff>171450</xdr:rowOff>
        </xdr:from>
        <xdr:to>
          <xdr:col>27</xdr:col>
          <xdr:colOff>9525</xdr:colOff>
          <xdr:row>51</xdr:row>
          <xdr:rowOff>9525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50</xdr:row>
          <xdr:rowOff>180975</xdr:rowOff>
        </xdr:from>
        <xdr:to>
          <xdr:col>27</xdr:col>
          <xdr:colOff>19050</xdr:colOff>
          <xdr:row>52</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51</xdr:row>
          <xdr:rowOff>180975</xdr:rowOff>
        </xdr:from>
        <xdr:to>
          <xdr:col>27</xdr:col>
          <xdr:colOff>19050</xdr:colOff>
          <xdr:row>53</xdr:row>
          <xdr:rowOff>19050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381001</xdr:colOff>
      <xdr:row>13</xdr:row>
      <xdr:rowOff>142875</xdr:rowOff>
    </xdr:from>
    <xdr:to>
      <xdr:col>4</xdr:col>
      <xdr:colOff>600075</xdr:colOff>
      <xdr:row>24</xdr:row>
      <xdr:rowOff>152400</xdr:rowOff>
    </xdr:to>
    <xdr:grpSp>
      <xdr:nvGrpSpPr>
        <xdr:cNvPr id="9" name="Gruppieren 8">
          <a:extLst>
            <a:ext uri="{FF2B5EF4-FFF2-40B4-BE49-F238E27FC236}">
              <a16:creationId xmlns:a16="http://schemas.microsoft.com/office/drawing/2014/main" id="{00000000-0008-0000-0D00-000009000000}"/>
            </a:ext>
          </a:extLst>
        </xdr:cNvPr>
        <xdr:cNvGrpSpPr/>
      </xdr:nvGrpSpPr>
      <xdr:grpSpPr>
        <a:xfrm>
          <a:off x="381001" y="2695575"/>
          <a:ext cx="5019674" cy="2000250"/>
          <a:chOff x="390525" y="1362074"/>
          <a:chExt cx="7214009" cy="2857501"/>
        </a:xfrm>
      </xdr:grpSpPr>
      <xdr:pic>
        <xdr:nvPicPr>
          <xdr:cNvPr id="3" name="Grafik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8362" y="3076574"/>
            <a:ext cx="7076172" cy="1143001"/>
          </a:xfrm>
          <a:prstGeom prst="rect">
            <a:avLst/>
          </a:prstGeom>
        </xdr:spPr>
      </xdr:pic>
      <xdr:sp macro="" textlink="">
        <xdr:nvSpPr>
          <xdr:cNvPr id="4" name="Textfeld 3">
            <a:extLst>
              <a:ext uri="{FF2B5EF4-FFF2-40B4-BE49-F238E27FC236}">
                <a16:creationId xmlns:a16="http://schemas.microsoft.com/office/drawing/2014/main" id="{00000000-0008-0000-0D00-000004000000}"/>
              </a:ext>
            </a:extLst>
          </xdr:cNvPr>
          <xdr:cNvSpPr txBox="1"/>
        </xdr:nvSpPr>
        <xdr:spPr>
          <a:xfrm>
            <a:off x="390525" y="1609725"/>
            <a:ext cx="2124075" cy="1409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b="1"/>
              <a:t>Gefördert durch: </a:t>
            </a:r>
          </a:p>
        </xdr:txBody>
      </xdr:sp>
      <xdr:pic>
        <xdr:nvPicPr>
          <xdr:cNvPr id="7" name="Grafik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0351" y="1362074"/>
            <a:ext cx="3848411" cy="1631821"/>
          </a:xfrm>
          <a:prstGeom prst="rect">
            <a:avLst/>
          </a:prstGeom>
        </xdr:spPr>
      </xdr:pic>
    </xdr:grpSp>
    <xdr:clientData/>
  </xdr:twoCellAnchor>
  <xdr:twoCellAnchor editAs="oneCell">
    <xdr:from>
      <xdr:col>0</xdr:col>
      <xdr:colOff>942976</xdr:colOff>
      <xdr:row>2</xdr:row>
      <xdr:rowOff>43771</xdr:rowOff>
    </xdr:from>
    <xdr:to>
      <xdr:col>12</xdr:col>
      <xdr:colOff>76201</xdr:colOff>
      <xdr:row>9</xdr:row>
      <xdr:rowOff>107764</xdr:rowOff>
    </xdr:to>
    <xdr:pic>
      <xdr:nvPicPr>
        <xdr:cNvPr id="13" name="Grafik 12">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3"/>
        <a:stretch>
          <a:fillRect/>
        </a:stretch>
      </xdr:blipFill>
      <xdr:spPr>
        <a:xfrm>
          <a:off x="942976" y="605746"/>
          <a:ext cx="11563350" cy="1327643"/>
        </a:xfrm>
        <a:prstGeom prst="rect">
          <a:avLst/>
        </a:prstGeom>
      </xdr:spPr>
    </xdr:pic>
    <xdr:clientData/>
  </xdr:twoCellAnchor>
  <xdr:twoCellAnchor editAs="oneCell">
    <xdr:from>
      <xdr:col>0</xdr:col>
      <xdr:colOff>685800</xdr:colOff>
      <xdr:row>31</xdr:row>
      <xdr:rowOff>126730</xdr:rowOff>
    </xdr:from>
    <xdr:to>
      <xdr:col>13</xdr:col>
      <xdr:colOff>57150</xdr:colOff>
      <xdr:row>38</xdr:row>
      <xdr:rowOff>114128</xdr:rowOff>
    </xdr:to>
    <xdr:pic>
      <xdr:nvPicPr>
        <xdr:cNvPr id="16" name="Grafik 15">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4"/>
        <a:stretch>
          <a:fillRect/>
        </a:stretch>
      </xdr:blipFill>
      <xdr:spPr>
        <a:xfrm>
          <a:off x="685800" y="5936980"/>
          <a:ext cx="12620625" cy="1254223"/>
        </a:xfrm>
        <a:prstGeom prst="rect">
          <a:avLst/>
        </a:prstGeom>
      </xdr:spPr>
    </xdr:pic>
    <xdr:clientData/>
  </xdr:twoCellAnchor>
  <xdr:twoCellAnchor editAs="oneCell">
    <xdr:from>
      <xdr:col>5</xdr:col>
      <xdr:colOff>695325</xdr:colOff>
      <xdr:row>13</xdr:row>
      <xdr:rowOff>133349</xdr:rowOff>
    </xdr:from>
    <xdr:to>
      <xdr:col>10</xdr:col>
      <xdr:colOff>320373</xdr:colOff>
      <xdr:row>18</xdr:row>
      <xdr:rowOff>18881</xdr:rowOff>
    </xdr:to>
    <xdr:pic>
      <xdr:nvPicPr>
        <xdr:cNvPr id="17" name="Grafik 16">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5"/>
        <a:stretch>
          <a:fillRect/>
        </a:stretch>
      </xdr:blipFill>
      <xdr:spPr>
        <a:xfrm>
          <a:off x="6829425" y="2686049"/>
          <a:ext cx="4282773" cy="790407"/>
        </a:xfrm>
        <a:prstGeom prst="rect">
          <a:avLst/>
        </a:prstGeom>
      </xdr:spPr>
    </xdr:pic>
    <xdr:clientData/>
  </xdr:twoCellAnchor>
  <xdr:twoCellAnchor editAs="oneCell">
    <xdr:from>
      <xdr:col>8</xdr:col>
      <xdr:colOff>685800</xdr:colOff>
      <xdr:row>20</xdr:row>
      <xdr:rowOff>133350</xdr:rowOff>
    </xdr:from>
    <xdr:to>
      <xdr:col>11</xdr:col>
      <xdr:colOff>318803</xdr:colOff>
      <xdr:row>27</xdr:row>
      <xdr:rowOff>164890</xdr:rowOff>
    </xdr:to>
    <xdr:pic>
      <xdr:nvPicPr>
        <xdr:cNvPr id="18" name="Grafik 17">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6"/>
        <a:stretch>
          <a:fillRect/>
        </a:stretch>
      </xdr:blipFill>
      <xdr:spPr>
        <a:xfrm>
          <a:off x="9277350" y="3952875"/>
          <a:ext cx="2649253" cy="12951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Bauer, Julia (BNP-N)" id="{325E0B6E-A4FF-493B-9C2D-6438CFE4F1A0}" userId="S::julia.bauer.c@man.eu::b0b9f5dc-9ed4-409e-83af-159323f82864"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4" dT="2022-11-08T10:23:01.36" personId="{325E0B6E-A4FF-493B-9C2D-6438CFE4F1A0}" id="{D81EF19E-A1B5-424A-816D-DC788A909C5F}">
    <text>Auf 1 Teamer müssen mind. 5 TN und max. 20 TN fallen -  Ausnahmen bei WBK Modulen.</text>
  </threadedComment>
  <threadedComment ref="Q31" dT="2022-10-06T07:06:44.01" personId="{325E0B6E-A4FF-493B-9C2D-6438CFE4F1A0}" id="{7C2EE88C-4395-4BCF-8691-0CB45FDC026A}">
    <text>0,25 €/km (0,35 €/km nur bei triftigem Grund mit schriftlicher Begründung!)</text>
  </threadedComment>
  <threadedComment ref="AB35" dT="2022-11-15T17:52:28.35" personId="{325E0B6E-A4FF-493B-9C2D-6438CFE4F1A0}" id="{871E91FD-79F8-45D4-AB0F-F4AB0C604A1F}">
    <text>Bitte Reiter Betreuung&amp;Assistenz ausfüllen – automatischer Übertrag!</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jr.de/handlungsfelder/ehrenamt/foerderung-von-aus-und-fortbildungen-aej"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3.bin"/><Relationship Id="rId1" Type="http://schemas.openxmlformats.org/officeDocument/2006/relationships/hyperlink" Target="https://www.bjr.de/themen/foerderung/aus-und-fortbildung/" TargetMode="External"/><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6.bin"/><Relationship Id="rId16" Type="http://schemas.openxmlformats.org/officeDocument/2006/relationships/comments" Target="../comments1.xml"/><Relationship Id="rId20" Type="http://schemas.microsoft.com/office/2017/10/relationships/threadedComment" Target="../threadedComments/threadedComment1.xml"/><Relationship Id="rId1" Type="http://schemas.openxmlformats.org/officeDocument/2006/relationships/printerSettings" Target="../printerSettings/printerSettings5.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48DB7-EB7E-40AB-ACAF-762546096E9A}">
  <sheetPr>
    <pageSetUpPr fitToPage="1"/>
  </sheetPr>
  <dimension ref="A1:B33"/>
  <sheetViews>
    <sheetView tabSelected="1" view="pageLayout" zoomScaleNormal="120" workbookViewId="0">
      <selection activeCell="A7" sqref="A7:B7"/>
    </sheetView>
  </sheetViews>
  <sheetFormatPr baseColWidth="10" defaultRowHeight="15" x14ac:dyDescent="0.25"/>
  <cols>
    <col min="1" max="1" width="24.5703125" style="15" customWidth="1"/>
    <col min="2" max="2" width="87.140625" style="15" customWidth="1"/>
    <col min="3" max="16384" width="11.42578125" style="15"/>
  </cols>
  <sheetData>
    <row r="1" spans="1:2" ht="23.25" x14ac:dyDescent="0.35">
      <c r="A1" s="328" t="s">
        <v>157</v>
      </c>
      <c r="B1" s="328"/>
    </row>
    <row r="2" spans="1:2" x14ac:dyDescent="0.25">
      <c r="A2" s="147"/>
      <c r="B2" s="147"/>
    </row>
    <row r="3" spans="1:2" s="270" customFormat="1" ht="75" customHeight="1" x14ac:dyDescent="0.25">
      <c r="A3" s="329" t="s">
        <v>396</v>
      </c>
      <c r="B3" s="329"/>
    </row>
    <row r="4" spans="1:2" s="149" customFormat="1" x14ac:dyDescent="0.25">
      <c r="A4" s="148"/>
      <c r="B4" s="148"/>
    </row>
    <row r="5" spans="1:2" s="149" customFormat="1" ht="35.25" customHeight="1" x14ac:dyDescent="0.25">
      <c r="A5" s="330" t="s">
        <v>366</v>
      </c>
      <c r="B5" s="330"/>
    </row>
    <row r="6" spans="1:2" s="151" customFormat="1" ht="18" customHeight="1" x14ac:dyDescent="0.25">
      <c r="A6" s="150"/>
      <c r="B6" s="150"/>
    </row>
    <row r="7" spans="1:2" s="149" customFormat="1" ht="146.25" customHeight="1" x14ac:dyDescent="0.25">
      <c r="A7" s="331" t="s">
        <v>446</v>
      </c>
      <c r="B7" s="331"/>
    </row>
    <row r="8" spans="1:2" s="149" customFormat="1" ht="23.25" customHeight="1" x14ac:dyDescent="0.25">
      <c r="A8" s="152"/>
      <c r="B8" s="152"/>
    </row>
    <row r="9" spans="1:2" s="149" customFormat="1" x14ac:dyDescent="0.25">
      <c r="A9" s="19" t="s">
        <v>179</v>
      </c>
      <c r="B9" s="148" t="s">
        <v>164</v>
      </c>
    </row>
    <row r="10" spans="1:2" s="149" customFormat="1" x14ac:dyDescent="0.25">
      <c r="A10" s="19" t="s">
        <v>383</v>
      </c>
      <c r="B10" s="148" t="s">
        <v>386</v>
      </c>
    </row>
    <row r="11" spans="1:2" s="149" customFormat="1" x14ac:dyDescent="0.25">
      <c r="A11" s="19"/>
      <c r="B11" s="148"/>
    </row>
    <row r="12" spans="1:2" s="149" customFormat="1" ht="42.75" x14ac:dyDescent="0.25">
      <c r="A12" s="19" t="s">
        <v>158</v>
      </c>
      <c r="B12" s="152" t="s">
        <v>390</v>
      </c>
    </row>
    <row r="13" spans="1:2" s="149" customFormat="1" x14ac:dyDescent="0.25">
      <c r="A13" s="19"/>
      <c r="B13" s="148" t="s">
        <v>275</v>
      </c>
    </row>
    <row r="14" spans="1:2" s="149" customFormat="1" x14ac:dyDescent="0.25">
      <c r="A14" s="19"/>
      <c r="B14" s="148" t="s">
        <v>384</v>
      </c>
    </row>
    <row r="15" spans="1:2" s="149" customFormat="1" x14ac:dyDescent="0.25">
      <c r="A15" s="148"/>
      <c r="B15" s="153" t="s">
        <v>159</v>
      </c>
    </row>
    <row r="16" spans="1:2" s="149" customFormat="1" x14ac:dyDescent="0.25">
      <c r="A16" s="148"/>
      <c r="B16" s="148"/>
    </row>
    <row r="17" spans="1:2" s="149" customFormat="1" ht="42.75" x14ac:dyDescent="0.25">
      <c r="A17" s="19" t="s">
        <v>160</v>
      </c>
      <c r="B17" s="152" t="s">
        <v>424</v>
      </c>
    </row>
    <row r="18" spans="1:2" s="149" customFormat="1" x14ac:dyDescent="0.25">
      <c r="A18" s="148"/>
      <c r="B18" s="148"/>
    </row>
    <row r="19" spans="1:2" s="151" customFormat="1" ht="101.25" x14ac:dyDescent="0.25">
      <c r="A19" s="121" t="s">
        <v>387</v>
      </c>
      <c r="B19" s="122" t="s">
        <v>430</v>
      </c>
    </row>
    <row r="20" spans="1:2" s="149" customFormat="1" ht="45" x14ac:dyDescent="0.25">
      <c r="A20" s="19"/>
      <c r="B20" s="146" t="s">
        <v>180</v>
      </c>
    </row>
    <row r="21" spans="1:2" s="149" customFormat="1" x14ac:dyDescent="0.25">
      <c r="A21" s="19"/>
      <c r="B21" s="152"/>
    </row>
    <row r="22" spans="1:2" s="149" customFormat="1" ht="42.75" x14ac:dyDescent="0.25">
      <c r="A22" s="19" t="s">
        <v>388</v>
      </c>
      <c r="B22" s="152" t="s">
        <v>389</v>
      </c>
    </row>
    <row r="23" spans="1:2" s="149" customFormat="1" x14ac:dyDescent="0.25">
      <c r="A23" s="19"/>
      <c r="B23" s="152"/>
    </row>
    <row r="24" spans="1:2" s="149" customFormat="1" ht="85.5" x14ac:dyDescent="0.25">
      <c r="A24" s="20" t="s">
        <v>425</v>
      </c>
      <c r="B24" s="152" t="s">
        <v>437</v>
      </c>
    </row>
    <row r="25" spans="1:2" s="149" customFormat="1" x14ac:dyDescent="0.25">
      <c r="A25" s="148"/>
      <c r="B25" s="148"/>
    </row>
    <row r="26" spans="1:2" s="149" customFormat="1" ht="57" x14ac:dyDescent="0.25">
      <c r="A26" s="19" t="s">
        <v>161</v>
      </c>
      <c r="B26" s="152" t="s">
        <v>298</v>
      </c>
    </row>
    <row r="27" spans="1:2" s="149" customFormat="1" x14ac:dyDescent="0.25">
      <c r="A27" s="148"/>
      <c r="B27" s="148"/>
    </row>
    <row r="28" spans="1:2" s="151" customFormat="1" ht="144.75" x14ac:dyDescent="0.25">
      <c r="A28" s="121" t="s">
        <v>385</v>
      </c>
      <c r="B28" s="122" t="s">
        <v>391</v>
      </c>
    </row>
    <row r="30" spans="1:2" ht="45.75" customHeight="1" x14ac:dyDescent="0.25">
      <c r="A30" s="121" t="s">
        <v>426</v>
      </c>
      <c r="B30" s="152" t="s">
        <v>434</v>
      </c>
    </row>
    <row r="31" spans="1:2" x14ac:dyDescent="0.25">
      <c r="B31" s="152" t="s">
        <v>433</v>
      </c>
    </row>
    <row r="32" spans="1:2" x14ac:dyDescent="0.25">
      <c r="B32" s="163" t="s">
        <v>431</v>
      </c>
    </row>
    <row r="33" spans="2:2" ht="42.75" x14ac:dyDescent="0.25">
      <c r="B33" s="152" t="s">
        <v>435</v>
      </c>
    </row>
  </sheetData>
  <sheetProtection algorithmName="SHA-512" hashValue="4pNjC6p9ZcN/Xrs+b0pifCABH46WjA/CdWA7YRcBms+ziPOkt5o6iV0vaAMjKop0XBLhEw2FV1XgaFcM5vJD/A==" saltValue="uLg3+L4XerKY91GAIqfzXw==" spinCount="100000" sheet="1" objects="1" scenarios="1"/>
  <mergeCells count="4">
    <mergeCell ref="A1:B1"/>
    <mergeCell ref="A3:B3"/>
    <mergeCell ref="A5:B5"/>
    <mergeCell ref="A7:B7"/>
  </mergeCells>
  <hyperlinks>
    <hyperlink ref="B32" r:id="rId1" xr:uid="{C4908AD0-DC75-4329-9ED7-1D3C1ECFC7B4}"/>
  </hyperlinks>
  <pageMargins left="0.7" right="0.7" top="0.78740157499999996" bottom="0.78740157499999996" header="0.3" footer="0.3"/>
  <pageSetup paperSize="9" scale="61" orientation="portrait" r:id="rId2"/>
  <headerFooter>
    <oddHeader>&amp;CAEJ</oddHeader>
    <oddFooter>Seite &amp;P von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D6AE6-DD16-4347-91EA-2C6637CFE919}">
  <sheetPr codeName="Tabelle11">
    <pageSetUpPr fitToPage="1"/>
  </sheetPr>
  <dimension ref="A1:G84"/>
  <sheetViews>
    <sheetView view="pageLayout" topLeftCell="A4" zoomScaleNormal="100" workbookViewId="0">
      <selection activeCell="D5" sqref="D5:G5"/>
    </sheetView>
  </sheetViews>
  <sheetFormatPr baseColWidth="10" defaultColWidth="18.28515625" defaultRowHeight="14.25" x14ac:dyDescent="0.2"/>
  <cols>
    <col min="1" max="1" width="9.85546875" style="201" customWidth="1"/>
    <col min="2" max="3" width="18.28515625" style="206"/>
    <col min="4" max="4" width="36.28515625" style="201" customWidth="1"/>
    <col min="5" max="6" width="18.28515625" style="201"/>
    <col min="7" max="7" width="17" style="201" customWidth="1"/>
    <col min="8" max="16384" width="18.28515625" style="201"/>
  </cols>
  <sheetData>
    <row r="1" spans="1:7" s="173" customFormat="1" x14ac:dyDescent="0.2">
      <c r="A1" s="536" t="s">
        <v>339</v>
      </c>
      <c r="B1" s="537"/>
      <c r="C1" s="537"/>
      <c r="D1" s="537"/>
      <c r="E1" s="537"/>
      <c r="F1" s="537"/>
      <c r="G1" s="538"/>
    </row>
    <row r="2" spans="1:7" s="173" customFormat="1" x14ac:dyDescent="0.2">
      <c r="A2" s="600"/>
      <c r="B2" s="601"/>
      <c r="C2" s="601"/>
      <c r="D2" s="601"/>
      <c r="E2" s="601"/>
      <c r="F2" s="601"/>
      <c r="G2" s="602"/>
    </row>
    <row r="3" spans="1:7" s="173" customFormat="1" ht="15" x14ac:dyDescent="0.2">
      <c r="A3" s="561" t="s">
        <v>341</v>
      </c>
      <c r="B3" s="562"/>
      <c r="C3" s="562"/>
      <c r="D3" s="597">
        <f>Antrag_AEJ!$G$3</f>
        <v>0</v>
      </c>
      <c r="E3" s="598"/>
      <c r="F3" s="598"/>
      <c r="G3" s="599"/>
    </row>
    <row r="4" spans="1:7" s="173" customFormat="1" ht="15" x14ac:dyDescent="0.2">
      <c r="A4" s="569" t="s">
        <v>291</v>
      </c>
      <c r="B4" s="570"/>
      <c r="C4" s="570"/>
      <c r="D4" s="594">
        <f>Antrag_AEJ!I4</f>
        <v>0</v>
      </c>
      <c r="E4" s="595"/>
      <c r="F4" s="595"/>
      <c r="G4" s="596"/>
    </row>
    <row r="5" spans="1:7" s="173" customFormat="1" ht="15" x14ac:dyDescent="0.2">
      <c r="A5" s="569" t="s">
        <v>165</v>
      </c>
      <c r="B5" s="570"/>
      <c r="C5" s="570"/>
      <c r="D5" s="594">
        <f>Antrag_AEJ!AC4</f>
        <v>0</v>
      </c>
      <c r="E5" s="595"/>
      <c r="F5" s="595"/>
      <c r="G5" s="596"/>
    </row>
    <row r="6" spans="1:7" s="173" customFormat="1" ht="15" x14ac:dyDescent="0.2">
      <c r="A6" s="569" t="s">
        <v>171</v>
      </c>
      <c r="B6" s="570"/>
      <c r="C6" s="570"/>
      <c r="D6" s="591">
        <f>Antrag_AEJ!I10</f>
        <v>0</v>
      </c>
      <c r="E6" s="592"/>
      <c r="F6" s="592"/>
      <c r="G6" s="593"/>
    </row>
    <row r="7" spans="1:7" s="173" customFormat="1" ht="15.75" thickBot="1" x14ac:dyDescent="0.25">
      <c r="A7" s="571" t="s">
        <v>172</v>
      </c>
      <c r="B7" s="572"/>
      <c r="C7" s="572"/>
      <c r="D7" s="588">
        <f>Antrag_AEJ!I11</f>
        <v>0</v>
      </c>
      <c r="E7" s="589"/>
      <c r="F7" s="589"/>
      <c r="G7" s="590"/>
    </row>
    <row r="8" spans="1:7" s="38" customFormat="1" ht="15" thickBot="1" x14ac:dyDescent="0.25">
      <c r="B8" s="35"/>
      <c r="C8" s="35"/>
    </row>
    <row r="9" spans="1:7" s="173" customFormat="1" ht="37.5" customHeight="1" thickBot="1" x14ac:dyDescent="0.25">
      <c r="A9" s="586" t="s">
        <v>323</v>
      </c>
      <c r="B9" s="587"/>
      <c r="C9" s="166">
        <f>SUM(G40:G59)</f>
        <v>0</v>
      </c>
      <c r="G9" s="174"/>
    </row>
    <row r="10" spans="1:7" ht="75" customHeight="1" thickBot="1" x14ac:dyDescent="0.25">
      <c r="A10" s="135" t="s">
        <v>113</v>
      </c>
      <c r="B10" s="207"/>
      <c r="C10" s="134" t="s">
        <v>340</v>
      </c>
      <c r="D10" s="208"/>
      <c r="E10" s="209"/>
      <c r="F10" s="217"/>
    </row>
    <row r="11" spans="1:7" s="173" customFormat="1" ht="15" x14ac:dyDescent="0.2">
      <c r="B11" s="174"/>
      <c r="C11" s="174"/>
      <c r="D11" s="45"/>
      <c r="E11" s="46"/>
      <c r="F11" s="46"/>
      <c r="G11" s="45"/>
    </row>
    <row r="12" spans="1:7" s="173" customFormat="1" ht="15" x14ac:dyDescent="0.2">
      <c r="B12" s="174"/>
      <c r="C12" s="174"/>
      <c r="D12" s="45"/>
      <c r="E12" s="46"/>
      <c r="F12" s="46"/>
      <c r="G12" s="45"/>
    </row>
    <row r="13" spans="1:7" s="173" customFormat="1" ht="18.75" thickBot="1" x14ac:dyDescent="0.3">
      <c r="A13" s="585" t="s">
        <v>337</v>
      </c>
      <c r="B13" s="585"/>
      <c r="C13" s="585"/>
    </row>
    <row r="14" spans="1:7" s="173" customFormat="1" ht="15" x14ac:dyDescent="0.2">
      <c r="A14" s="80"/>
      <c r="B14" s="54" t="s">
        <v>296</v>
      </c>
      <c r="C14" s="47" t="s">
        <v>173</v>
      </c>
      <c r="D14" s="202" t="s">
        <v>124</v>
      </c>
      <c r="E14" s="48" t="s">
        <v>123</v>
      </c>
      <c r="F14" s="218"/>
    </row>
    <row r="15" spans="1:7" x14ac:dyDescent="0.2">
      <c r="A15" s="210">
        <f t="shared" ref="A15:A34" si="0">ROW()-ROW(StartTabelle1)</f>
        <v>1</v>
      </c>
      <c r="B15" s="239"/>
      <c r="C15" s="241"/>
      <c r="D15" s="243"/>
      <c r="E15" s="106"/>
      <c r="F15" s="219"/>
    </row>
    <row r="16" spans="1:7" x14ac:dyDescent="0.2">
      <c r="A16" s="210">
        <f t="shared" si="0"/>
        <v>2</v>
      </c>
      <c r="B16" s="239"/>
      <c r="C16" s="241"/>
      <c r="D16" s="243"/>
      <c r="E16" s="106"/>
      <c r="F16" s="219"/>
    </row>
    <row r="17" spans="1:6" x14ac:dyDescent="0.2">
      <c r="A17" s="210">
        <f t="shared" si="0"/>
        <v>3</v>
      </c>
      <c r="B17" s="239"/>
      <c r="C17" s="241"/>
      <c r="D17" s="243"/>
      <c r="E17" s="106"/>
      <c r="F17" s="219"/>
    </row>
    <row r="18" spans="1:6" x14ac:dyDescent="0.2">
      <c r="A18" s="210">
        <f t="shared" si="0"/>
        <v>4</v>
      </c>
      <c r="B18" s="239"/>
      <c r="C18" s="241"/>
      <c r="D18" s="243"/>
      <c r="E18" s="106"/>
      <c r="F18" s="219"/>
    </row>
    <row r="19" spans="1:6" x14ac:dyDescent="0.2">
      <c r="A19" s="210">
        <f t="shared" si="0"/>
        <v>5</v>
      </c>
      <c r="B19" s="239"/>
      <c r="C19" s="241"/>
      <c r="D19" s="243"/>
      <c r="E19" s="106"/>
      <c r="F19" s="219"/>
    </row>
    <row r="20" spans="1:6" x14ac:dyDescent="0.2">
      <c r="A20" s="210">
        <f t="shared" si="0"/>
        <v>6</v>
      </c>
      <c r="B20" s="239"/>
      <c r="C20" s="241"/>
      <c r="D20" s="243"/>
      <c r="E20" s="106"/>
      <c r="F20" s="219"/>
    </row>
    <row r="21" spans="1:6" x14ac:dyDescent="0.2">
      <c r="A21" s="210">
        <f t="shared" si="0"/>
        <v>7</v>
      </c>
      <c r="B21" s="239"/>
      <c r="C21" s="241"/>
      <c r="D21" s="243"/>
      <c r="E21" s="106"/>
      <c r="F21" s="219"/>
    </row>
    <row r="22" spans="1:6" x14ac:dyDescent="0.2">
      <c r="A22" s="210">
        <f t="shared" si="0"/>
        <v>8</v>
      </c>
      <c r="B22" s="239"/>
      <c r="C22" s="241"/>
      <c r="D22" s="243"/>
      <c r="E22" s="106"/>
      <c r="F22" s="219"/>
    </row>
    <row r="23" spans="1:6" x14ac:dyDescent="0.2">
      <c r="A23" s="210">
        <f t="shared" si="0"/>
        <v>9</v>
      </c>
      <c r="B23" s="239"/>
      <c r="C23" s="241"/>
      <c r="D23" s="243"/>
      <c r="E23" s="106"/>
      <c r="F23" s="219"/>
    </row>
    <row r="24" spans="1:6" x14ac:dyDescent="0.2">
      <c r="A24" s="210">
        <f t="shared" si="0"/>
        <v>10</v>
      </c>
      <c r="B24" s="239"/>
      <c r="C24" s="241"/>
      <c r="D24" s="243"/>
      <c r="E24" s="106"/>
      <c r="F24" s="219"/>
    </row>
    <row r="25" spans="1:6" x14ac:dyDescent="0.2">
      <c r="A25" s="210">
        <f t="shared" si="0"/>
        <v>11</v>
      </c>
      <c r="B25" s="239"/>
      <c r="C25" s="241"/>
      <c r="D25" s="243"/>
      <c r="E25" s="106"/>
      <c r="F25" s="219"/>
    </row>
    <row r="26" spans="1:6" x14ac:dyDescent="0.2">
      <c r="A26" s="210">
        <f t="shared" si="0"/>
        <v>12</v>
      </c>
      <c r="B26" s="239"/>
      <c r="C26" s="241"/>
      <c r="D26" s="243"/>
      <c r="E26" s="106"/>
      <c r="F26" s="219"/>
    </row>
    <row r="27" spans="1:6" x14ac:dyDescent="0.2">
      <c r="A27" s="210">
        <f t="shared" si="0"/>
        <v>13</v>
      </c>
      <c r="B27" s="239"/>
      <c r="C27" s="241"/>
      <c r="D27" s="243"/>
      <c r="E27" s="106"/>
      <c r="F27" s="219"/>
    </row>
    <row r="28" spans="1:6" x14ac:dyDescent="0.2">
      <c r="A28" s="210">
        <f t="shared" si="0"/>
        <v>14</v>
      </c>
      <c r="B28" s="239"/>
      <c r="C28" s="241"/>
      <c r="D28" s="243"/>
      <c r="E28" s="106"/>
      <c r="F28" s="219"/>
    </row>
    <row r="29" spans="1:6" x14ac:dyDescent="0.2">
      <c r="A29" s="210">
        <f t="shared" si="0"/>
        <v>15</v>
      </c>
      <c r="B29" s="239"/>
      <c r="C29" s="241"/>
      <c r="D29" s="243"/>
      <c r="E29" s="106"/>
      <c r="F29" s="219"/>
    </row>
    <row r="30" spans="1:6" x14ac:dyDescent="0.2">
      <c r="A30" s="210">
        <f t="shared" si="0"/>
        <v>16</v>
      </c>
      <c r="B30" s="239"/>
      <c r="C30" s="241"/>
      <c r="D30" s="243"/>
      <c r="E30" s="106"/>
      <c r="F30" s="219"/>
    </row>
    <row r="31" spans="1:6" x14ac:dyDescent="0.2">
      <c r="A31" s="210">
        <f t="shared" si="0"/>
        <v>17</v>
      </c>
      <c r="B31" s="239"/>
      <c r="C31" s="241"/>
      <c r="D31" s="243"/>
      <c r="E31" s="106"/>
      <c r="F31" s="219"/>
    </row>
    <row r="32" spans="1:6" x14ac:dyDescent="0.2">
      <c r="A32" s="210">
        <f t="shared" si="0"/>
        <v>18</v>
      </c>
      <c r="B32" s="239"/>
      <c r="C32" s="241"/>
      <c r="D32" s="243"/>
      <c r="E32" s="106"/>
      <c r="F32" s="219"/>
    </row>
    <row r="33" spans="1:7" x14ac:dyDescent="0.2">
      <c r="A33" s="210">
        <f t="shared" si="0"/>
        <v>19</v>
      </c>
      <c r="B33" s="239"/>
      <c r="C33" s="241"/>
      <c r="D33" s="243"/>
      <c r="E33" s="106"/>
      <c r="F33" s="219"/>
    </row>
    <row r="34" spans="1:7" ht="15" thickBot="1" x14ac:dyDescent="0.25">
      <c r="A34" s="211">
        <f t="shared" si="0"/>
        <v>20</v>
      </c>
      <c r="B34" s="240"/>
      <c r="C34" s="242"/>
      <c r="D34" s="244"/>
      <c r="E34" s="107"/>
      <c r="F34" s="219"/>
    </row>
    <row r="35" spans="1:7" s="173" customFormat="1" x14ac:dyDescent="0.2">
      <c r="A35" s="50"/>
      <c r="B35" s="117"/>
      <c r="C35" s="117"/>
      <c r="D35" s="175"/>
      <c r="E35" s="176"/>
      <c r="F35" s="176"/>
      <c r="G35" s="177"/>
    </row>
    <row r="36" spans="1:7" s="173" customFormat="1" x14ac:dyDescent="0.2">
      <c r="A36" s="50"/>
      <c r="B36" s="117"/>
      <c r="C36" s="117"/>
      <c r="D36" s="175"/>
      <c r="E36" s="176"/>
      <c r="F36" s="176"/>
      <c r="G36" s="177"/>
    </row>
    <row r="37" spans="1:7" s="173" customFormat="1" x14ac:dyDescent="0.2">
      <c r="A37" s="50"/>
      <c r="B37" s="117"/>
      <c r="C37" s="117"/>
      <c r="D37" s="175"/>
      <c r="E37" s="176"/>
      <c r="F37" s="176"/>
      <c r="G37" s="177"/>
    </row>
    <row r="38" spans="1:7" s="173" customFormat="1" ht="18.75" thickBot="1" x14ac:dyDescent="0.3">
      <c r="A38" s="584" t="s">
        <v>338</v>
      </c>
      <c r="B38" s="584"/>
      <c r="C38" s="584"/>
      <c r="D38" s="175"/>
      <c r="E38" s="176"/>
      <c r="F38" s="176"/>
      <c r="G38" s="177"/>
    </row>
    <row r="39" spans="1:7" s="173" customFormat="1" ht="15" x14ac:dyDescent="0.2">
      <c r="A39" s="53"/>
      <c r="B39" s="54" t="s">
        <v>296</v>
      </c>
      <c r="C39" s="54" t="s">
        <v>173</v>
      </c>
      <c r="D39" s="202" t="s">
        <v>124</v>
      </c>
      <c r="E39" s="202" t="s">
        <v>177</v>
      </c>
      <c r="F39" s="202" t="s">
        <v>178</v>
      </c>
      <c r="G39" s="325" t="s">
        <v>443</v>
      </c>
    </row>
    <row r="40" spans="1:7" x14ac:dyDescent="0.2">
      <c r="A40" s="210">
        <f t="shared" ref="A40:A59" si="1">ROW()-ROW(StartTabelle2)</f>
        <v>1</v>
      </c>
      <c r="B40" s="239"/>
      <c r="C40" s="239"/>
      <c r="D40" s="243"/>
      <c r="E40" s="245"/>
      <c r="F40" s="233"/>
      <c r="G40" s="326">
        <f>+E40*F40</f>
        <v>0</v>
      </c>
    </row>
    <row r="41" spans="1:7" x14ac:dyDescent="0.2">
      <c r="A41" s="210">
        <f t="shared" si="1"/>
        <v>2</v>
      </c>
      <c r="B41" s="239"/>
      <c r="C41" s="239"/>
      <c r="D41" s="243"/>
      <c r="E41" s="245"/>
      <c r="F41" s="233"/>
      <c r="G41" s="326">
        <f t="shared" ref="G41:G59" si="2">+E41*F41</f>
        <v>0</v>
      </c>
    </row>
    <row r="42" spans="1:7" x14ac:dyDescent="0.2">
      <c r="A42" s="210">
        <f t="shared" si="1"/>
        <v>3</v>
      </c>
      <c r="B42" s="239"/>
      <c r="C42" s="239"/>
      <c r="D42" s="243"/>
      <c r="E42" s="245"/>
      <c r="F42" s="233"/>
      <c r="G42" s="326">
        <f t="shared" si="2"/>
        <v>0</v>
      </c>
    </row>
    <row r="43" spans="1:7" x14ac:dyDescent="0.2">
      <c r="A43" s="210">
        <f t="shared" si="1"/>
        <v>4</v>
      </c>
      <c r="B43" s="239"/>
      <c r="C43" s="239"/>
      <c r="D43" s="243"/>
      <c r="E43" s="245"/>
      <c r="F43" s="233"/>
      <c r="G43" s="326">
        <f t="shared" si="2"/>
        <v>0</v>
      </c>
    </row>
    <row r="44" spans="1:7" x14ac:dyDescent="0.2">
      <c r="A44" s="210">
        <f t="shared" si="1"/>
        <v>5</v>
      </c>
      <c r="B44" s="239"/>
      <c r="C44" s="239"/>
      <c r="D44" s="243"/>
      <c r="E44" s="245"/>
      <c r="F44" s="233"/>
      <c r="G44" s="326">
        <f t="shared" si="2"/>
        <v>0</v>
      </c>
    </row>
    <row r="45" spans="1:7" x14ac:dyDescent="0.2">
      <c r="A45" s="210">
        <f t="shared" si="1"/>
        <v>6</v>
      </c>
      <c r="B45" s="239"/>
      <c r="C45" s="239"/>
      <c r="D45" s="243"/>
      <c r="E45" s="245"/>
      <c r="F45" s="233"/>
      <c r="G45" s="326">
        <f t="shared" si="2"/>
        <v>0</v>
      </c>
    </row>
    <row r="46" spans="1:7" x14ac:dyDescent="0.2">
      <c r="A46" s="210">
        <f t="shared" si="1"/>
        <v>7</v>
      </c>
      <c r="B46" s="239"/>
      <c r="C46" s="239"/>
      <c r="D46" s="243"/>
      <c r="E46" s="245"/>
      <c r="F46" s="233"/>
      <c r="G46" s="326">
        <f t="shared" si="2"/>
        <v>0</v>
      </c>
    </row>
    <row r="47" spans="1:7" x14ac:dyDescent="0.2">
      <c r="A47" s="210">
        <f t="shared" si="1"/>
        <v>8</v>
      </c>
      <c r="B47" s="239"/>
      <c r="C47" s="239"/>
      <c r="D47" s="243"/>
      <c r="E47" s="245"/>
      <c r="F47" s="233"/>
      <c r="G47" s="326">
        <f t="shared" si="2"/>
        <v>0</v>
      </c>
    </row>
    <row r="48" spans="1:7" x14ac:dyDescent="0.2">
      <c r="A48" s="210">
        <f t="shared" si="1"/>
        <v>9</v>
      </c>
      <c r="B48" s="239"/>
      <c r="C48" s="239"/>
      <c r="D48" s="243"/>
      <c r="E48" s="245"/>
      <c r="F48" s="233"/>
      <c r="G48" s="326">
        <f t="shared" si="2"/>
        <v>0</v>
      </c>
    </row>
    <row r="49" spans="1:7" x14ac:dyDescent="0.2">
      <c r="A49" s="210">
        <f t="shared" si="1"/>
        <v>10</v>
      </c>
      <c r="B49" s="239"/>
      <c r="C49" s="239"/>
      <c r="D49" s="243"/>
      <c r="E49" s="245"/>
      <c r="F49" s="233"/>
      <c r="G49" s="326">
        <f t="shared" si="2"/>
        <v>0</v>
      </c>
    </row>
    <row r="50" spans="1:7" x14ac:dyDescent="0.2">
      <c r="A50" s="210">
        <f t="shared" si="1"/>
        <v>11</v>
      </c>
      <c r="B50" s="239"/>
      <c r="C50" s="239"/>
      <c r="D50" s="243"/>
      <c r="E50" s="245"/>
      <c r="F50" s="233"/>
      <c r="G50" s="326">
        <f t="shared" si="2"/>
        <v>0</v>
      </c>
    </row>
    <row r="51" spans="1:7" x14ac:dyDescent="0.2">
      <c r="A51" s="210">
        <f t="shared" si="1"/>
        <v>12</v>
      </c>
      <c r="B51" s="239"/>
      <c r="C51" s="239"/>
      <c r="D51" s="243"/>
      <c r="E51" s="245"/>
      <c r="F51" s="233"/>
      <c r="G51" s="326">
        <f t="shared" si="2"/>
        <v>0</v>
      </c>
    </row>
    <row r="52" spans="1:7" x14ac:dyDescent="0.2">
      <c r="A52" s="210">
        <f t="shared" si="1"/>
        <v>13</v>
      </c>
      <c r="B52" s="239"/>
      <c r="C52" s="239"/>
      <c r="D52" s="243"/>
      <c r="E52" s="245"/>
      <c r="F52" s="233"/>
      <c r="G52" s="326">
        <f t="shared" si="2"/>
        <v>0</v>
      </c>
    </row>
    <row r="53" spans="1:7" x14ac:dyDescent="0.2">
      <c r="A53" s="210">
        <f t="shared" si="1"/>
        <v>14</v>
      </c>
      <c r="B53" s="239"/>
      <c r="C53" s="239"/>
      <c r="D53" s="243"/>
      <c r="E53" s="245"/>
      <c r="F53" s="233"/>
      <c r="G53" s="326">
        <f t="shared" si="2"/>
        <v>0</v>
      </c>
    </row>
    <row r="54" spans="1:7" x14ac:dyDescent="0.2">
      <c r="A54" s="210">
        <f t="shared" si="1"/>
        <v>15</v>
      </c>
      <c r="B54" s="239"/>
      <c r="C54" s="239"/>
      <c r="D54" s="243"/>
      <c r="E54" s="245"/>
      <c r="F54" s="233"/>
      <c r="G54" s="326">
        <f t="shared" si="2"/>
        <v>0</v>
      </c>
    </row>
    <row r="55" spans="1:7" x14ac:dyDescent="0.2">
      <c r="A55" s="210">
        <f t="shared" si="1"/>
        <v>16</v>
      </c>
      <c r="B55" s="239"/>
      <c r="C55" s="239"/>
      <c r="D55" s="243"/>
      <c r="E55" s="245"/>
      <c r="F55" s="233"/>
      <c r="G55" s="326">
        <f t="shared" si="2"/>
        <v>0</v>
      </c>
    </row>
    <row r="56" spans="1:7" x14ac:dyDescent="0.2">
      <c r="A56" s="210">
        <f t="shared" si="1"/>
        <v>17</v>
      </c>
      <c r="B56" s="239"/>
      <c r="C56" s="239"/>
      <c r="D56" s="243"/>
      <c r="E56" s="245"/>
      <c r="F56" s="233"/>
      <c r="G56" s="326">
        <f t="shared" si="2"/>
        <v>0</v>
      </c>
    </row>
    <row r="57" spans="1:7" x14ac:dyDescent="0.2">
      <c r="A57" s="210">
        <f t="shared" si="1"/>
        <v>18</v>
      </c>
      <c r="B57" s="239"/>
      <c r="C57" s="239"/>
      <c r="D57" s="243"/>
      <c r="E57" s="245"/>
      <c r="F57" s="233"/>
      <c r="G57" s="326">
        <f t="shared" si="2"/>
        <v>0</v>
      </c>
    </row>
    <row r="58" spans="1:7" x14ac:dyDescent="0.2">
      <c r="A58" s="210">
        <f t="shared" si="1"/>
        <v>19</v>
      </c>
      <c r="B58" s="239"/>
      <c r="C58" s="239"/>
      <c r="D58" s="243"/>
      <c r="E58" s="245"/>
      <c r="F58" s="233"/>
      <c r="G58" s="326">
        <f t="shared" si="2"/>
        <v>0</v>
      </c>
    </row>
    <row r="59" spans="1:7" ht="15" thickBot="1" x14ac:dyDescent="0.25">
      <c r="A59" s="211">
        <f t="shared" si="1"/>
        <v>20</v>
      </c>
      <c r="B59" s="240"/>
      <c r="C59" s="240"/>
      <c r="D59" s="244"/>
      <c r="E59" s="246"/>
      <c r="F59" s="234"/>
      <c r="G59" s="327">
        <f t="shared" si="2"/>
        <v>0</v>
      </c>
    </row>
    <row r="60" spans="1:7" x14ac:dyDescent="0.2">
      <c r="A60" s="212"/>
      <c r="B60" s="213"/>
      <c r="C60" s="213"/>
      <c r="D60" s="51"/>
      <c r="E60" s="52"/>
      <c r="F60" s="52"/>
      <c r="G60" s="49"/>
    </row>
    <row r="61" spans="1:7" x14ac:dyDescent="0.2">
      <c r="A61" s="212"/>
      <c r="B61" s="213"/>
      <c r="C61" s="213"/>
      <c r="D61" s="51"/>
      <c r="E61" s="52"/>
      <c r="F61" s="52"/>
      <c r="G61" s="49"/>
    </row>
    <row r="62" spans="1:7" x14ac:dyDescent="0.2">
      <c r="A62" s="212"/>
      <c r="B62" s="213"/>
      <c r="C62" s="213"/>
      <c r="D62" s="51"/>
      <c r="E62" s="52"/>
      <c r="F62" s="52"/>
      <c r="G62" s="49"/>
    </row>
    <row r="63" spans="1:7" x14ac:dyDescent="0.2">
      <c r="A63" s="212"/>
      <c r="B63" s="213"/>
      <c r="C63" s="213"/>
      <c r="D63" s="51"/>
      <c r="E63" s="52"/>
      <c r="F63" s="52"/>
      <c r="G63" s="49"/>
    </row>
    <row r="64" spans="1:7" x14ac:dyDescent="0.2">
      <c r="A64" s="212"/>
      <c r="B64" s="213"/>
      <c r="C64" s="213"/>
      <c r="D64" s="51"/>
      <c r="E64" s="52"/>
      <c r="F64" s="52"/>
      <c r="G64" s="49"/>
    </row>
    <row r="65" spans="1:7" x14ac:dyDescent="0.2">
      <c r="A65" s="212"/>
      <c r="B65" s="213"/>
      <c r="C65" s="213"/>
      <c r="D65" s="51"/>
      <c r="E65" s="52"/>
      <c r="F65" s="52"/>
      <c r="G65" s="49"/>
    </row>
    <row r="66" spans="1:7" x14ac:dyDescent="0.2">
      <c r="A66" s="212"/>
      <c r="B66" s="213"/>
      <c r="C66" s="213"/>
      <c r="D66" s="51"/>
      <c r="E66" s="52"/>
      <c r="F66" s="52"/>
      <c r="G66" s="49"/>
    </row>
    <row r="67" spans="1:7" x14ac:dyDescent="0.2">
      <c r="A67" s="212"/>
      <c r="B67" s="213"/>
      <c r="C67" s="213"/>
      <c r="D67" s="51"/>
      <c r="E67" s="52"/>
      <c r="F67" s="52"/>
      <c r="G67" s="49"/>
    </row>
    <row r="68" spans="1:7" x14ac:dyDescent="0.2">
      <c r="A68" s="212"/>
      <c r="B68" s="213"/>
      <c r="C68" s="213"/>
      <c r="D68" s="51"/>
      <c r="E68" s="52"/>
      <c r="F68" s="52"/>
      <c r="G68" s="49"/>
    </row>
    <row r="69" spans="1:7" x14ac:dyDescent="0.2">
      <c r="A69" s="212"/>
      <c r="B69" s="213"/>
      <c r="C69" s="213"/>
      <c r="D69" s="51"/>
      <c r="E69" s="52"/>
      <c r="F69" s="52"/>
      <c r="G69" s="49"/>
    </row>
    <row r="70" spans="1:7" x14ac:dyDescent="0.2">
      <c r="A70" s="212"/>
      <c r="B70" s="213"/>
      <c r="C70" s="213"/>
      <c r="D70" s="51"/>
      <c r="E70" s="52"/>
      <c r="F70" s="52"/>
      <c r="G70" s="49"/>
    </row>
    <row r="71" spans="1:7" x14ac:dyDescent="0.2">
      <c r="A71" s="212"/>
      <c r="B71" s="213"/>
      <c r="C71" s="213"/>
      <c r="D71" s="51"/>
      <c r="E71" s="52"/>
      <c r="F71" s="52"/>
      <c r="G71" s="49"/>
    </row>
    <row r="72" spans="1:7" x14ac:dyDescent="0.2">
      <c r="A72" s="212"/>
      <c r="B72" s="213"/>
      <c r="C72" s="213"/>
      <c r="D72" s="51"/>
      <c r="E72" s="52"/>
      <c r="F72" s="52"/>
      <c r="G72" s="49"/>
    </row>
    <row r="73" spans="1:7" x14ac:dyDescent="0.2">
      <c r="A73" s="212"/>
      <c r="B73" s="213"/>
      <c r="C73" s="213"/>
      <c r="D73" s="51"/>
      <c r="E73" s="52"/>
      <c r="F73" s="52"/>
      <c r="G73" s="49"/>
    </row>
    <row r="74" spans="1:7" x14ac:dyDescent="0.2">
      <c r="A74" s="212"/>
      <c r="B74" s="213"/>
      <c r="C74" s="213"/>
      <c r="D74" s="51"/>
      <c r="E74" s="52"/>
      <c r="F74" s="52"/>
      <c r="G74" s="49"/>
    </row>
    <row r="75" spans="1:7" x14ac:dyDescent="0.2">
      <c r="A75" s="212"/>
      <c r="B75" s="213"/>
      <c r="C75" s="213"/>
      <c r="D75" s="51"/>
      <c r="E75" s="52"/>
      <c r="F75" s="52"/>
      <c r="G75" s="49"/>
    </row>
    <row r="76" spans="1:7" x14ac:dyDescent="0.2">
      <c r="A76" s="212"/>
      <c r="B76" s="213"/>
      <c r="C76" s="213"/>
      <c r="D76" s="51"/>
      <c r="E76" s="52"/>
      <c r="F76" s="52"/>
      <c r="G76" s="49"/>
    </row>
    <row r="77" spans="1:7" x14ac:dyDescent="0.2">
      <c r="A77" s="212"/>
      <c r="B77" s="213"/>
      <c r="C77" s="213"/>
      <c r="D77" s="51"/>
      <c r="E77" s="52"/>
      <c r="F77" s="52"/>
      <c r="G77" s="49"/>
    </row>
    <row r="78" spans="1:7" x14ac:dyDescent="0.2">
      <c r="A78" s="212"/>
      <c r="B78" s="213"/>
      <c r="C78" s="213"/>
      <c r="D78" s="51"/>
      <c r="E78" s="52"/>
      <c r="F78" s="52"/>
      <c r="G78" s="49"/>
    </row>
    <row r="79" spans="1:7" x14ac:dyDescent="0.2">
      <c r="A79" s="212"/>
      <c r="B79" s="213"/>
      <c r="C79" s="213"/>
      <c r="D79" s="51"/>
      <c r="E79" s="52"/>
      <c r="F79" s="52"/>
      <c r="G79" s="49"/>
    </row>
    <row r="80" spans="1:7" x14ac:dyDescent="0.2">
      <c r="A80" s="212"/>
      <c r="B80" s="213"/>
      <c r="C80" s="213"/>
      <c r="D80" s="51"/>
      <c r="E80" s="52"/>
      <c r="F80" s="52"/>
      <c r="G80" s="49"/>
    </row>
    <row r="81" spans="1:7" x14ac:dyDescent="0.2">
      <c r="A81" s="212"/>
      <c r="B81" s="213"/>
      <c r="C81" s="213"/>
      <c r="D81" s="51"/>
      <c r="E81" s="52"/>
      <c r="F81" s="52"/>
      <c r="G81" s="49"/>
    </row>
    <row r="82" spans="1:7" x14ac:dyDescent="0.2">
      <c r="A82" s="212"/>
      <c r="B82" s="213"/>
      <c r="C82" s="213"/>
      <c r="D82" s="51"/>
      <c r="E82" s="52"/>
      <c r="F82" s="52"/>
      <c r="G82" s="49"/>
    </row>
    <row r="83" spans="1:7" x14ac:dyDescent="0.2">
      <c r="A83" s="212"/>
      <c r="B83" s="213"/>
      <c r="C83" s="213"/>
      <c r="D83" s="51"/>
      <c r="E83" s="52"/>
      <c r="F83" s="52"/>
      <c r="G83" s="49"/>
    </row>
    <row r="84" spans="1:7" x14ac:dyDescent="0.2">
      <c r="A84" s="212"/>
      <c r="B84" s="213"/>
      <c r="C84" s="213"/>
      <c r="D84" s="214"/>
      <c r="E84" s="214"/>
      <c r="F84" s="214"/>
    </row>
  </sheetData>
  <sheetProtection algorithmName="SHA-512" hashValue="Ix+n6R+wxniWzPX+redqEkOykTOGaUZZWZyZcRVvhXj12SfzuJLmOQa1jpSZWXVwjVBtXaQnOd4f014H1IGBoQ==" saltValue="JCrTSc8302umjA5vATawWQ==" spinCount="100000" sheet="1" insertRows="0" deleteRows="0"/>
  <customSheetViews>
    <customSheetView guid="{803B459B-CF21-4019-9401-EBFEB55FC8DF}" showPageBreaks="1" printArea="1" view="pageLayout">
      <selection activeCell="A4" sqref="A4:C4"/>
      <pageMargins left="0.7" right="0.7" top="0.78740157499999996" bottom="0.78740157499999996" header="0.3" footer="0.3"/>
      <pageSetup paperSize="9" scale="63" orientation="portrait" r:id="rId1"/>
      <headerFooter>
        <oddHeader xml:space="preserve">&amp;CAEJ&amp;R&amp;KFF0000DPSG Bayern
Version 11/2023
</oddHeader>
      </headerFooter>
    </customSheetView>
  </customSheetViews>
  <mergeCells count="14">
    <mergeCell ref="D7:G7"/>
    <mergeCell ref="D6:G6"/>
    <mergeCell ref="D4:G4"/>
    <mergeCell ref="D3:G3"/>
    <mergeCell ref="A1:G2"/>
    <mergeCell ref="A5:C5"/>
    <mergeCell ref="D5:G5"/>
    <mergeCell ref="A38:C38"/>
    <mergeCell ref="A3:C3"/>
    <mergeCell ref="A13:C13"/>
    <mergeCell ref="A7:C7"/>
    <mergeCell ref="A4:C4"/>
    <mergeCell ref="A6:C6"/>
    <mergeCell ref="A9:B9"/>
  </mergeCells>
  <pageMargins left="0.7" right="0.7" top="0.78740157499999996" bottom="0.78740157499999996" header="0.3" footer="0.3"/>
  <pageSetup paperSize="9" scale="64" fitToHeight="0" orientation="portrait" r:id="rId2"/>
  <headerFooter>
    <oddHeader xml:space="preserve">&amp;L&amp;"Arial,Standard"&amp;8Kinderbetreuung/Assistenz&amp;"-,Standard"&amp;11
&amp;C&amp;"Arial,Standard"&amp;8AEJ&amp;R&amp;"Arial,Standard"&amp;8&amp;K000000DPSG Bayern
Version 1/2025&amp;"-,Standard"&amp;11
</oddHeader>
    <oddFooter>Seite &amp;P von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D49"/>
  <sheetViews>
    <sheetView view="pageLayout" zoomScaleNormal="100" workbookViewId="0">
      <selection activeCell="B4" sqref="B4:C4"/>
    </sheetView>
  </sheetViews>
  <sheetFormatPr baseColWidth="10" defaultColWidth="11.42578125" defaultRowHeight="14.25" x14ac:dyDescent="0.2"/>
  <cols>
    <col min="1" max="1" width="29.42578125" style="16" customWidth="1"/>
    <col min="2" max="2" width="61.7109375" style="16" customWidth="1"/>
    <col min="3" max="3" width="45.140625" style="16" customWidth="1"/>
    <col min="4" max="16384" width="11.42578125" style="16"/>
  </cols>
  <sheetData>
    <row r="1" spans="1:4" s="173" customFormat="1" ht="26.25" customHeight="1" x14ac:dyDescent="0.2">
      <c r="A1" s="607" t="s">
        <v>181</v>
      </c>
      <c r="B1" s="608"/>
      <c r="C1" s="609"/>
    </row>
    <row r="2" spans="1:4" s="173" customFormat="1" ht="15.75" customHeight="1" x14ac:dyDescent="0.2">
      <c r="A2" s="144" t="s">
        <v>341</v>
      </c>
      <c r="B2" s="610">
        <f>Antrag_AEJ!G3</f>
        <v>0</v>
      </c>
      <c r="C2" s="611"/>
      <c r="D2" s="145"/>
    </row>
    <row r="3" spans="1:4" s="173" customFormat="1" x14ac:dyDescent="0.2">
      <c r="A3" s="144" t="s">
        <v>291</v>
      </c>
      <c r="B3" s="605">
        <f>Antrag_AEJ!I4</f>
        <v>0</v>
      </c>
      <c r="C3" s="606"/>
    </row>
    <row r="4" spans="1:4" s="173" customFormat="1" x14ac:dyDescent="0.2">
      <c r="A4" s="144" t="s">
        <v>165</v>
      </c>
      <c r="B4" s="605">
        <f>Antrag_AEJ!AC4</f>
        <v>0</v>
      </c>
      <c r="C4" s="606"/>
    </row>
    <row r="5" spans="1:4" s="173" customFormat="1" x14ac:dyDescent="0.2">
      <c r="A5" s="144" t="s">
        <v>171</v>
      </c>
      <c r="B5" s="612">
        <f>Antrag_AEJ!I10</f>
        <v>0</v>
      </c>
      <c r="C5" s="613"/>
    </row>
    <row r="6" spans="1:4" s="173" customFormat="1" ht="16.5" customHeight="1" thickBot="1" x14ac:dyDescent="0.25">
      <c r="A6" s="144" t="s">
        <v>172</v>
      </c>
      <c r="B6" s="614">
        <f>Antrag_AEJ!I11</f>
        <v>0</v>
      </c>
      <c r="C6" s="615"/>
    </row>
    <row r="7" spans="1:4" s="216" customFormat="1" ht="15.75" x14ac:dyDescent="0.25">
      <c r="A7" s="215"/>
      <c r="B7" s="603"/>
      <c r="C7" s="603"/>
    </row>
    <row r="8" spans="1:4" ht="38.25" x14ac:dyDescent="0.2">
      <c r="A8" s="167" t="s">
        <v>394</v>
      </c>
      <c r="B8" s="140"/>
      <c r="C8" s="141"/>
    </row>
    <row r="9" spans="1:4" x14ac:dyDescent="0.2">
      <c r="A9" s="116"/>
      <c r="B9" s="139"/>
      <c r="C9" s="142"/>
    </row>
    <row r="10" spans="1:4" x14ac:dyDescent="0.2">
      <c r="B10" s="139"/>
      <c r="C10" s="142"/>
    </row>
    <row r="11" spans="1:4" x14ac:dyDescent="0.2">
      <c r="B11" s="139"/>
      <c r="C11" s="142"/>
    </row>
    <row r="12" spans="1:4" s="36" customFormat="1" ht="65.25" x14ac:dyDescent="0.2">
      <c r="A12" s="167" t="s">
        <v>440</v>
      </c>
      <c r="B12" s="125"/>
      <c r="C12" s="118"/>
    </row>
    <row r="13" spans="1:4" s="36" customFormat="1" x14ac:dyDescent="0.2">
      <c r="A13" s="116"/>
      <c r="B13" s="143"/>
      <c r="C13" s="141"/>
    </row>
    <row r="14" spans="1:4" s="36" customFormat="1" x14ac:dyDescent="0.2">
      <c r="A14" s="116"/>
      <c r="B14" s="143"/>
      <c r="C14" s="141"/>
    </row>
    <row r="15" spans="1:4" s="36" customFormat="1" x14ac:dyDescent="0.2">
      <c r="B15" s="143"/>
      <c r="C15" s="141"/>
    </row>
    <row r="16" spans="1:4" x14ac:dyDescent="0.2">
      <c r="B16" s="604"/>
      <c r="C16" s="604"/>
    </row>
    <row r="17" spans="1:3" s="216" customFormat="1" ht="54.75" x14ac:dyDescent="0.25">
      <c r="A17" s="168" t="s">
        <v>441</v>
      </c>
      <c r="B17" s="169" t="s">
        <v>182</v>
      </c>
      <c r="C17" s="170" t="s">
        <v>183</v>
      </c>
    </row>
    <row r="18" spans="1:3" x14ac:dyDescent="0.2">
      <c r="A18" s="73"/>
      <c r="B18" s="124"/>
      <c r="C18" s="72"/>
    </row>
    <row r="19" spans="1:3" x14ac:dyDescent="0.2">
      <c r="A19" s="72"/>
      <c r="B19" s="124"/>
      <c r="C19" s="72"/>
    </row>
    <row r="20" spans="1:3" x14ac:dyDescent="0.2">
      <c r="A20" s="72"/>
      <c r="B20" s="124"/>
      <c r="C20" s="72"/>
    </row>
    <row r="21" spans="1:3" x14ac:dyDescent="0.2">
      <c r="A21" s="72"/>
      <c r="B21" s="124"/>
      <c r="C21" s="72"/>
    </row>
    <row r="22" spans="1:3" x14ac:dyDescent="0.2">
      <c r="A22" s="72"/>
      <c r="B22" s="124"/>
      <c r="C22" s="72"/>
    </row>
    <row r="23" spans="1:3" x14ac:dyDescent="0.2">
      <c r="A23" s="72"/>
      <c r="B23" s="124"/>
      <c r="C23" s="72"/>
    </row>
    <row r="24" spans="1:3" x14ac:dyDescent="0.2">
      <c r="A24" s="72"/>
      <c r="B24" s="124"/>
      <c r="C24" s="72"/>
    </row>
    <row r="25" spans="1:3" x14ac:dyDescent="0.2">
      <c r="A25" s="72"/>
      <c r="B25" s="124"/>
      <c r="C25" s="72"/>
    </row>
    <row r="26" spans="1:3" x14ac:dyDescent="0.2">
      <c r="A26" s="72"/>
      <c r="B26" s="124"/>
      <c r="C26" s="72"/>
    </row>
    <row r="27" spans="1:3" x14ac:dyDescent="0.2">
      <c r="A27" s="72"/>
      <c r="B27" s="124"/>
      <c r="C27" s="72"/>
    </row>
    <row r="28" spans="1:3" x14ac:dyDescent="0.2">
      <c r="A28" s="72"/>
      <c r="B28" s="124"/>
      <c r="C28" s="72"/>
    </row>
    <row r="29" spans="1:3" x14ac:dyDescent="0.2">
      <c r="A29" s="72"/>
      <c r="B29" s="124"/>
      <c r="C29" s="72"/>
    </row>
    <row r="30" spans="1:3" x14ac:dyDescent="0.2">
      <c r="A30" s="72"/>
      <c r="B30" s="124"/>
      <c r="C30" s="72"/>
    </row>
    <row r="31" spans="1:3" x14ac:dyDescent="0.2">
      <c r="A31" s="72"/>
      <c r="B31" s="124"/>
      <c r="C31" s="72"/>
    </row>
    <row r="32" spans="1:3" x14ac:dyDescent="0.2">
      <c r="A32" s="72"/>
      <c r="B32" s="124"/>
      <c r="C32" s="72"/>
    </row>
    <row r="33" spans="1:3" x14ac:dyDescent="0.2">
      <c r="A33" s="72"/>
      <c r="B33" s="124"/>
      <c r="C33" s="72"/>
    </row>
    <row r="34" spans="1:3" x14ac:dyDescent="0.2">
      <c r="A34" s="72"/>
      <c r="B34" s="124"/>
      <c r="C34" s="72"/>
    </row>
    <row r="35" spans="1:3" x14ac:dyDescent="0.2">
      <c r="A35" s="72"/>
      <c r="B35" s="124"/>
      <c r="C35" s="72"/>
    </row>
    <row r="36" spans="1:3" x14ac:dyDescent="0.2">
      <c r="A36" s="72"/>
      <c r="B36" s="124"/>
      <c r="C36" s="72"/>
    </row>
    <row r="37" spans="1:3" x14ac:dyDescent="0.2">
      <c r="A37" s="72"/>
      <c r="B37" s="124"/>
      <c r="C37" s="72"/>
    </row>
    <row r="38" spans="1:3" x14ac:dyDescent="0.2">
      <c r="A38" s="72"/>
      <c r="B38" s="124"/>
      <c r="C38" s="72"/>
    </row>
    <row r="39" spans="1:3" x14ac:dyDescent="0.2">
      <c r="A39" s="72"/>
      <c r="B39" s="124"/>
      <c r="C39" s="72"/>
    </row>
    <row r="40" spans="1:3" x14ac:dyDescent="0.2">
      <c r="A40" s="72"/>
      <c r="B40" s="124"/>
      <c r="C40" s="72"/>
    </row>
    <row r="41" spans="1:3" x14ac:dyDescent="0.2">
      <c r="A41" s="72"/>
      <c r="B41" s="124"/>
      <c r="C41" s="72"/>
    </row>
    <row r="42" spans="1:3" x14ac:dyDescent="0.2">
      <c r="A42" s="72"/>
      <c r="B42" s="124"/>
      <c r="C42" s="72"/>
    </row>
    <row r="43" spans="1:3" x14ac:dyDescent="0.2">
      <c r="B43" s="17"/>
      <c r="C43" s="17"/>
    </row>
    <row r="44" spans="1:3" x14ac:dyDescent="0.2">
      <c r="B44" s="17"/>
      <c r="C44" s="17"/>
    </row>
    <row r="45" spans="1:3" ht="15.75" x14ac:dyDescent="0.25">
      <c r="A45" s="171" t="s">
        <v>393</v>
      </c>
      <c r="B45" s="136"/>
      <c r="C45" s="137"/>
    </row>
    <row r="46" spans="1:3" x14ac:dyDescent="0.2">
      <c r="B46" s="138"/>
      <c r="C46" s="137"/>
    </row>
    <row r="47" spans="1:3" x14ac:dyDescent="0.2">
      <c r="B47" s="138"/>
      <c r="C47" s="137"/>
    </row>
    <row r="48" spans="1:3" x14ac:dyDescent="0.2">
      <c r="B48" s="138"/>
      <c r="C48" s="137"/>
    </row>
    <row r="49" spans="2:3" x14ac:dyDescent="0.2">
      <c r="B49" s="136"/>
      <c r="C49" s="137"/>
    </row>
  </sheetData>
  <sheetProtection algorithmName="SHA-512" hashValue="/GOOoROpuxJcXD1bJIRg1Thfo1crqW1PzqHe8MbhpkYV5pWNQn2x/VP0J8n4pjuvDovLEnsMAfv1RAJ/PLcqcw==" saltValue="FI9wd31mHsAgVh9XRc9QLg==" spinCount="100000" sheet="1" insertRows="0" deleteRows="0"/>
  <customSheetViews>
    <customSheetView guid="{803B459B-CF21-4019-9401-EBFEB55FC8DF}" showPageBreaks="1" fitToPage="1" view="pageLayout">
      <selection activeCell="B14" sqref="B14:F14"/>
      <pageMargins left="0.7" right="0.7" top="0.78740157499999996" bottom="0.78740157499999996" header="0.3" footer="0.3"/>
      <pageSetup paperSize="9" scale="91" fitToHeight="0" orientation="landscape" r:id="rId1"/>
      <headerFooter>
        <oddHeader xml:space="preserve">&amp;CAEJ&amp;R&amp;"Arial,Standard"&amp;KFF0000DPSG Bayern
Version 11/2023
</oddHeader>
        <oddFooter>&amp;R&amp;"Arial,Standard"&amp;8Seite &amp;P</oddFooter>
      </headerFooter>
    </customSheetView>
  </customSheetViews>
  <mergeCells count="8">
    <mergeCell ref="B7:C7"/>
    <mergeCell ref="B16:C16"/>
    <mergeCell ref="B4:C4"/>
    <mergeCell ref="A1:C1"/>
    <mergeCell ref="B2:C2"/>
    <mergeCell ref="B3:C3"/>
    <mergeCell ref="B5:C5"/>
    <mergeCell ref="B6:C6"/>
  </mergeCells>
  <pageMargins left="0.70866141732283472" right="0.70866141732283472" top="0.78740157480314965" bottom="0.78740157480314965" header="0.31496062992125984" footer="0.31496062992125984"/>
  <pageSetup paperSize="9" scale="96" fitToHeight="0" orientation="landscape" r:id="rId2"/>
  <headerFooter>
    <oddHeader xml:space="preserve">&amp;L&amp;"Arial,Standard"&amp;8Bericht&amp;"-,Standard"&amp;11
&amp;C&amp;"Arial,Standard"&amp;8AEJ&amp;R&amp;"Arial,Standard"&amp;8&amp;K000000DPSG Bayern
Version 1/2025&amp;11
</oddHeader>
    <oddFooter>Seite &amp;P von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C8DDB-46CB-4AD3-BA41-51A2B6838024}">
  <sheetPr codeName="Tabelle12">
    <pageSetUpPr fitToPage="1"/>
  </sheetPr>
  <dimension ref="A1:B27"/>
  <sheetViews>
    <sheetView view="pageLayout" zoomScaleNormal="100" workbookViewId="0">
      <selection sqref="A1:B1"/>
    </sheetView>
  </sheetViews>
  <sheetFormatPr baseColWidth="10" defaultColWidth="11.42578125" defaultRowHeight="14.25" x14ac:dyDescent="0.2"/>
  <cols>
    <col min="1" max="1" width="38" style="172" customWidth="1"/>
    <col min="2" max="2" width="105" style="172" customWidth="1"/>
    <col min="3" max="16384" width="11.42578125" style="172"/>
  </cols>
  <sheetData>
    <row r="1" spans="1:2" s="38" customFormat="1" ht="59.25" customHeight="1" x14ac:dyDescent="0.4">
      <c r="A1" s="616" t="s">
        <v>449</v>
      </c>
      <c r="B1" s="617"/>
    </row>
    <row r="4" spans="1:2" ht="42.75" x14ac:dyDescent="0.2">
      <c r="A4" s="82" t="s">
        <v>301</v>
      </c>
      <c r="B4" s="88" t="s">
        <v>302</v>
      </c>
    </row>
    <row r="5" spans="1:2" ht="42.75" x14ac:dyDescent="0.2">
      <c r="A5" s="83" t="s">
        <v>346</v>
      </c>
      <c r="B5" s="88" t="s">
        <v>303</v>
      </c>
    </row>
    <row r="6" spans="1:2" ht="28.5" x14ac:dyDescent="0.2">
      <c r="A6" s="84" t="s">
        <v>295</v>
      </c>
      <c r="B6" s="88" t="s">
        <v>325</v>
      </c>
    </row>
    <row r="7" spans="1:2" x14ac:dyDescent="0.2">
      <c r="A7" s="85"/>
      <c r="B7" s="88" t="s">
        <v>304</v>
      </c>
    </row>
    <row r="8" spans="1:2" x14ac:dyDescent="0.2">
      <c r="A8" s="81"/>
      <c r="B8" s="86"/>
    </row>
    <row r="9" spans="1:2" ht="42.75" x14ac:dyDescent="0.2">
      <c r="A9" s="87" t="s">
        <v>305</v>
      </c>
      <c r="B9" s="88" t="s">
        <v>306</v>
      </c>
    </row>
    <row r="10" spans="1:2" x14ac:dyDescent="0.2">
      <c r="A10" s="87"/>
      <c r="B10" s="88"/>
    </row>
    <row r="11" spans="1:2" ht="42.75" x14ac:dyDescent="0.2">
      <c r="A11" s="87" t="s">
        <v>305</v>
      </c>
      <c r="B11" s="88" t="s">
        <v>307</v>
      </c>
    </row>
    <row r="12" spans="1:2" ht="15" x14ac:dyDescent="0.25">
      <c r="A12" s="238"/>
      <c r="B12" s="238"/>
    </row>
    <row r="13" spans="1:2" ht="42.75" x14ac:dyDescent="0.2">
      <c r="A13" s="87" t="s">
        <v>305</v>
      </c>
      <c r="B13" s="88" t="s">
        <v>308</v>
      </c>
    </row>
    <row r="14" spans="1:2" x14ac:dyDescent="0.2">
      <c r="A14" s="87"/>
      <c r="B14" s="88"/>
    </row>
    <row r="15" spans="1:2" ht="42.75" x14ac:dyDescent="0.2">
      <c r="A15" s="87" t="s">
        <v>309</v>
      </c>
      <c r="B15" s="88" t="s">
        <v>310</v>
      </c>
    </row>
    <row r="16" spans="1:2" x14ac:dyDescent="0.2">
      <c r="A16" s="87"/>
      <c r="B16" s="88"/>
    </row>
    <row r="17" spans="1:2" ht="42.75" x14ac:dyDescent="0.2">
      <c r="A17" s="87" t="s">
        <v>309</v>
      </c>
      <c r="B17" s="88" t="s">
        <v>311</v>
      </c>
    </row>
    <row r="18" spans="1:2" x14ac:dyDescent="0.2">
      <c r="A18" s="87"/>
      <c r="B18" s="88"/>
    </row>
    <row r="19" spans="1:2" ht="42.75" x14ac:dyDescent="0.2">
      <c r="A19" s="87" t="s">
        <v>312</v>
      </c>
      <c r="B19" s="88" t="s">
        <v>313</v>
      </c>
    </row>
    <row r="20" spans="1:2" x14ac:dyDescent="0.2">
      <c r="A20" s="87"/>
      <c r="B20" s="88"/>
    </row>
    <row r="21" spans="1:2" ht="42.75" x14ac:dyDescent="0.2">
      <c r="A21" s="87" t="s">
        <v>312</v>
      </c>
      <c r="B21" s="88" t="s">
        <v>314</v>
      </c>
    </row>
    <row r="22" spans="1:2" ht="15" x14ac:dyDescent="0.25">
      <c r="A22" s="238"/>
      <c r="B22" s="238"/>
    </row>
    <row r="23" spans="1:2" ht="57" x14ac:dyDescent="0.2">
      <c r="A23" s="87" t="s">
        <v>315</v>
      </c>
      <c r="B23" s="88" t="s">
        <v>316</v>
      </c>
    </row>
    <row r="24" spans="1:2" ht="15" x14ac:dyDescent="0.25">
      <c r="A24" s="238"/>
      <c r="B24" s="238"/>
    </row>
    <row r="25" spans="1:2" x14ac:dyDescent="0.2">
      <c r="A25" s="87" t="s">
        <v>317</v>
      </c>
      <c r="B25" s="88" t="s">
        <v>318</v>
      </c>
    </row>
    <row r="26" spans="1:2" ht="15" x14ac:dyDescent="0.25">
      <c r="A26" s="238"/>
      <c r="B26" s="238"/>
    </row>
    <row r="27" spans="1:2" ht="42.75" x14ac:dyDescent="0.2">
      <c r="A27" s="87" t="s">
        <v>319</v>
      </c>
      <c r="B27" s="88" t="s">
        <v>320</v>
      </c>
    </row>
  </sheetData>
  <sheetProtection algorithmName="SHA-512" hashValue="TUYI6ouxv2kdvCRqk2YuunNlaQGST2Xubb7Z23JXXgwibLI0zltlSXIv/Azv9lCBVaL8LOFTQSdlkwjoxVTc1Q==" saltValue="kVDgqPrQ5vhb55QOuqRYiA==" spinCount="100000" sheet="1" insertRows="0" deleteRows="0"/>
  <customSheetViews>
    <customSheetView guid="{803B459B-CF21-4019-9401-EBFEB55FC8DF}" showPageBreaks="1" fitToPage="1" view="pageLayout">
      <selection activeCell="B5" sqref="B5"/>
      <pageMargins left="0.7" right="0.7" top="0.78740157499999996" bottom="0.78740157499999996" header="0.3" footer="0.3"/>
      <pageSetup paperSize="9" scale="91" fitToHeight="0" orientation="landscape" r:id="rId1"/>
      <headerFooter>
        <oddHeader xml:space="preserve">&amp;CAEJ&amp;R&amp;"Arial,Standard"&amp;KFF0000DPSG Bayern
Version 11/2023
</oddHeader>
        <oddFooter>&amp;R&amp;"Arial,Standard"&amp;8Seite &amp;P</oddFooter>
      </headerFooter>
    </customSheetView>
  </customSheetViews>
  <mergeCells count="1">
    <mergeCell ref="A1:B1"/>
  </mergeCells>
  <pageMargins left="0.7" right="0.7" top="0.78740157499999996" bottom="0.78740157499999996" header="0.3" footer="0.3"/>
  <pageSetup paperSize="9" scale="91" fitToHeight="0" orientation="landscape" r:id="rId2"/>
  <headerFooter>
    <oddHeader xml:space="preserve">&amp;L&amp;"Arial,Standard"&amp;8Textbausteine
&amp;C&amp;"Arial,Standard"&amp;8AEJ&amp;R&amp;"Arial,Standard"&amp;8&amp;K000000DPSG Bayern
Version 1/2025
</oddHeader>
    <oddFooter>&amp;R&amp;"Arial,Standard"&amp;8Seite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60892-F3A5-473A-824A-F8971A34A709}">
  <sheetPr>
    <pageSetUpPr fitToPage="1"/>
  </sheetPr>
  <dimension ref="A1:K120"/>
  <sheetViews>
    <sheetView view="pageLayout" zoomScaleNormal="100" workbookViewId="0">
      <selection activeCell="B1" sqref="B1"/>
    </sheetView>
  </sheetViews>
  <sheetFormatPr baseColWidth="10" defaultRowHeight="15" x14ac:dyDescent="0.25"/>
  <cols>
    <col min="1" max="1" width="9.85546875" style="38" bestFit="1" customWidth="1"/>
    <col min="2" max="2" width="158.140625" style="15" customWidth="1"/>
    <col min="3" max="16384" width="11.42578125" style="15"/>
  </cols>
  <sheetData>
    <row r="1" spans="1:4" ht="23.25" x14ac:dyDescent="0.25">
      <c r="B1" s="271" t="s">
        <v>188</v>
      </c>
    </row>
    <row r="2" spans="1:4" s="274" customFormat="1" ht="15.75" x14ac:dyDescent="0.25">
      <c r="A2" s="272"/>
      <c r="B2" s="273" t="s">
        <v>349</v>
      </c>
      <c r="D2" s="275"/>
    </row>
    <row r="3" spans="1:4" s="274" customFormat="1" x14ac:dyDescent="0.25">
      <c r="A3" s="272"/>
      <c r="B3" s="276" t="s">
        <v>395</v>
      </c>
      <c r="D3" s="275"/>
    </row>
    <row r="5" spans="1:4" ht="15.75" x14ac:dyDescent="0.25">
      <c r="A5" s="171" t="s">
        <v>127</v>
      </c>
      <c r="B5" s="277" t="s">
        <v>198</v>
      </c>
      <c r="C5" s="277"/>
    </row>
    <row r="6" spans="1:4" s="274" customFormat="1" ht="43.5" customHeight="1" x14ac:dyDescent="0.25">
      <c r="A6" s="272"/>
      <c r="B6" s="278" t="s">
        <v>397</v>
      </c>
      <c r="D6" s="275"/>
    </row>
    <row r="7" spans="1:4" x14ac:dyDescent="0.25">
      <c r="B7" s="279"/>
    </row>
    <row r="8" spans="1:4" ht="15.75" x14ac:dyDescent="0.25">
      <c r="A8" s="171" t="s">
        <v>128</v>
      </c>
      <c r="B8" s="277" t="s">
        <v>199</v>
      </c>
      <c r="C8" s="277"/>
    </row>
    <row r="9" spans="1:4" s="274" customFormat="1" ht="25.5" x14ac:dyDescent="0.25">
      <c r="A9" s="272"/>
      <c r="B9" s="280" t="s">
        <v>398</v>
      </c>
      <c r="D9" s="275"/>
    </row>
    <row r="10" spans="1:4" s="274" customFormat="1" ht="25.5" x14ac:dyDescent="0.25">
      <c r="A10" s="272"/>
      <c r="B10" s="280" t="s">
        <v>189</v>
      </c>
      <c r="D10" s="275"/>
    </row>
    <row r="11" spans="1:4" s="274" customFormat="1" ht="82.5" customHeight="1" x14ac:dyDescent="0.25">
      <c r="A11" s="272"/>
      <c r="B11" s="281" t="s">
        <v>404</v>
      </c>
      <c r="D11" s="275"/>
    </row>
    <row r="13" spans="1:4" x14ac:dyDescent="0.25">
      <c r="A13" s="282" t="s">
        <v>193</v>
      </c>
      <c r="B13" s="283" t="s">
        <v>200</v>
      </c>
      <c r="C13" s="283"/>
    </row>
    <row r="14" spans="1:4" x14ac:dyDescent="0.25">
      <c r="A14" s="284"/>
      <c r="B14" s="279" t="s">
        <v>399</v>
      </c>
      <c r="C14" s="279"/>
    </row>
    <row r="15" spans="1:4" s="274" customFormat="1" x14ac:dyDescent="0.25">
      <c r="A15" s="285" t="s">
        <v>194</v>
      </c>
      <c r="B15" s="286" t="s">
        <v>351</v>
      </c>
    </row>
    <row r="16" spans="1:4" s="274" customFormat="1" x14ac:dyDescent="0.25">
      <c r="A16" s="285"/>
      <c r="B16" s="286" t="s">
        <v>350</v>
      </c>
    </row>
    <row r="17" spans="1:4" x14ac:dyDescent="0.25">
      <c r="A17" s="284" t="s">
        <v>195</v>
      </c>
      <c r="B17" s="279" t="s">
        <v>201</v>
      </c>
      <c r="C17" s="279"/>
    </row>
    <row r="18" spans="1:4" x14ac:dyDescent="0.25">
      <c r="A18" s="284"/>
      <c r="B18" s="279" t="s">
        <v>352</v>
      </c>
    </row>
    <row r="19" spans="1:4" x14ac:dyDescent="0.25">
      <c r="A19" s="284" t="s">
        <v>196</v>
      </c>
      <c r="B19" s="279" t="s">
        <v>202</v>
      </c>
      <c r="C19" s="279"/>
    </row>
    <row r="20" spans="1:4" ht="25.5" x14ac:dyDescent="0.25">
      <c r="A20" s="284"/>
      <c r="B20" s="287" t="s">
        <v>186</v>
      </c>
    </row>
    <row r="21" spans="1:4" x14ac:dyDescent="0.25">
      <c r="A21" s="284" t="s">
        <v>197</v>
      </c>
      <c r="B21" s="279" t="s">
        <v>203</v>
      </c>
      <c r="C21" s="279"/>
    </row>
    <row r="23" spans="1:4" x14ac:dyDescent="0.25">
      <c r="A23" s="282" t="s">
        <v>204</v>
      </c>
      <c r="B23" s="283" t="s">
        <v>215</v>
      </c>
      <c r="C23" s="283"/>
    </row>
    <row r="24" spans="1:4" s="275" customFormat="1" ht="25.5" x14ac:dyDescent="0.25">
      <c r="A24" s="288" t="s">
        <v>205</v>
      </c>
      <c r="B24" s="281" t="s">
        <v>401</v>
      </c>
      <c r="C24" s="289"/>
    </row>
    <row r="25" spans="1:4" s="274" customFormat="1" ht="38.25" x14ac:dyDescent="0.25">
      <c r="A25" s="285" t="s">
        <v>206</v>
      </c>
      <c r="B25" s="281" t="s">
        <v>405</v>
      </c>
      <c r="D25" s="275"/>
    </row>
    <row r="26" spans="1:4" s="274" customFormat="1" ht="25.5" x14ac:dyDescent="0.25">
      <c r="A26" s="290" t="s">
        <v>207</v>
      </c>
      <c r="B26" s="281" t="s">
        <v>406</v>
      </c>
      <c r="D26" s="275"/>
    </row>
    <row r="27" spans="1:4" x14ac:dyDescent="0.25">
      <c r="A27" s="290" t="s">
        <v>400</v>
      </c>
      <c r="B27" s="279" t="s">
        <v>216</v>
      </c>
    </row>
    <row r="28" spans="1:4" s="274" customFormat="1" x14ac:dyDescent="0.25">
      <c r="A28" s="291" t="s">
        <v>43</v>
      </c>
      <c r="B28" s="286" t="s">
        <v>326</v>
      </c>
    </row>
    <row r="29" spans="1:4" s="274" customFormat="1" x14ac:dyDescent="0.25">
      <c r="A29" s="291"/>
      <c r="B29" s="292" t="s">
        <v>187</v>
      </c>
    </row>
    <row r="30" spans="1:4" s="274" customFormat="1" x14ac:dyDescent="0.25">
      <c r="A30" s="291" t="s">
        <v>44</v>
      </c>
      <c r="B30" s="280" t="s">
        <v>353</v>
      </c>
    </row>
    <row r="31" spans="1:4" s="274" customFormat="1" ht="38.25" x14ac:dyDescent="0.25">
      <c r="A31" s="293" t="s">
        <v>354</v>
      </c>
      <c r="B31" s="294" t="s">
        <v>355</v>
      </c>
    </row>
    <row r="32" spans="1:4" s="274" customFormat="1" ht="25.5" x14ac:dyDescent="0.25">
      <c r="A32" s="293" t="s">
        <v>354</v>
      </c>
      <c r="B32" s="294" t="s">
        <v>356</v>
      </c>
      <c r="D32" s="275"/>
    </row>
    <row r="33" spans="1:4" s="274" customFormat="1" ht="25.5" x14ac:dyDescent="0.25">
      <c r="A33" s="293" t="s">
        <v>354</v>
      </c>
      <c r="B33" s="294" t="s">
        <v>347</v>
      </c>
    </row>
    <row r="34" spans="1:4" s="274" customFormat="1" x14ac:dyDescent="0.25">
      <c r="A34" s="293"/>
      <c r="B34" s="294"/>
    </row>
    <row r="35" spans="1:4" ht="15.75" x14ac:dyDescent="0.25">
      <c r="A35" s="171" t="s">
        <v>129</v>
      </c>
      <c r="B35" s="277" t="s">
        <v>416</v>
      </c>
      <c r="C35" s="277"/>
    </row>
    <row r="36" spans="1:4" x14ac:dyDescent="0.25">
      <c r="A36" s="282" t="s">
        <v>208</v>
      </c>
      <c r="B36" s="283" t="s">
        <v>357</v>
      </c>
      <c r="C36" s="283"/>
    </row>
    <row r="37" spans="1:4" x14ac:dyDescent="0.25">
      <c r="A37" s="284" t="s">
        <v>209</v>
      </c>
      <c r="B37" s="295" t="s">
        <v>190</v>
      </c>
    </row>
    <row r="38" spans="1:4" ht="77.25" x14ac:dyDescent="0.25">
      <c r="A38" s="284" t="s">
        <v>210</v>
      </c>
      <c r="B38" s="296" t="s">
        <v>413</v>
      </c>
    </row>
    <row r="39" spans="1:4" s="274" customFormat="1" ht="39" x14ac:dyDescent="0.25">
      <c r="A39" s="285" t="s">
        <v>211</v>
      </c>
      <c r="B39" s="297" t="s">
        <v>327</v>
      </c>
    </row>
    <row r="40" spans="1:4" x14ac:dyDescent="0.25">
      <c r="A40" s="284" t="s">
        <v>212</v>
      </c>
      <c r="B40" s="287" t="s">
        <v>217</v>
      </c>
    </row>
    <row r="42" spans="1:4" x14ac:dyDescent="0.25">
      <c r="A42" s="282" t="s">
        <v>213</v>
      </c>
      <c r="B42" s="283" t="s">
        <v>358</v>
      </c>
      <c r="C42" s="283"/>
    </row>
    <row r="43" spans="1:4" s="274" customFormat="1" x14ac:dyDescent="0.25">
      <c r="A43" s="272"/>
      <c r="B43" s="298" t="s">
        <v>191</v>
      </c>
      <c r="D43" s="275"/>
    </row>
    <row r="44" spans="1:4" s="274" customFormat="1" x14ac:dyDescent="0.25">
      <c r="A44" s="285" t="s">
        <v>214</v>
      </c>
      <c r="B44" s="298" t="s">
        <v>192</v>
      </c>
    </row>
    <row r="45" spans="1:4" s="274" customFormat="1" ht="26.25" x14ac:dyDescent="0.25">
      <c r="A45" s="285" t="s">
        <v>219</v>
      </c>
      <c r="B45" s="297" t="s">
        <v>218</v>
      </c>
    </row>
    <row r="46" spans="1:4" s="274" customFormat="1" ht="26.25" x14ac:dyDescent="0.25">
      <c r="A46" s="285" t="s">
        <v>220</v>
      </c>
      <c r="B46" s="299" t="s">
        <v>221</v>
      </c>
    </row>
    <row r="47" spans="1:4" s="274" customFormat="1" x14ac:dyDescent="0.25">
      <c r="A47" s="285" t="s">
        <v>222</v>
      </c>
      <c r="B47" s="298" t="s">
        <v>223</v>
      </c>
    </row>
    <row r="48" spans="1:4" s="274" customFormat="1" x14ac:dyDescent="0.25">
      <c r="A48" s="285" t="s">
        <v>225</v>
      </c>
      <c r="B48" s="298" t="s">
        <v>224</v>
      </c>
    </row>
    <row r="49" spans="1:4" s="274" customFormat="1" ht="51.75" x14ac:dyDescent="0.25">
      <c r="A49" s="285" t="s">
        <v>226</v>
      </c>
      <c r="B49" s="300" t="s">
        <v>407</v>
      </c>
      <c r="D49" s="275"/>
    </row>
    <row r="50" spans="1:4" s="274" customFormat="1" x14ac:dyDescent="0.25">
      <c r="A50" s="301"/>
      <c r="B50" s="275"/>
      <c r="D50" s="275"/>
    </row>
    <row r="51" spans="1:4" ht="15.75" x14ac:dyDescent="0.25">
      <c r="A51" s="171" t="s">
        <v>130</v>
      </c>
      <c r="B51" s="302" t="s">
        <v>227</v>
      </c>
    </row>
    <row r="52" spans="1:4" x14ac:dyDescent="0.25">
      <c r="A52" s="303"/>
      <c r="B52" s="304" t="s">
        <v>408</v>
      </c>
      <c r="D52" s="305"/>
    </row>
    <row r="53" spans="1:4" ht="26.25" x14ac:dyDescent="0.25">
      <c r="A53" s="284" t="s">
        <v>417</v>
      </c>
      <c r="B53" s="296" t="s">
        <v>359</v>
      </c>
    </row>
    <row r="54" spans="1:4" x14ac:dyDescent="0.25">
      <c r="A54" s="284" t="s">
        <v>418</v>
      </c>
      <c r="B54" s="306" t="s">
        <v>360</v>
      </c>
    </row>
    <row r="55" spans="1:4" x14ac:dyDescent="0.25">
      <c r="A55" s="284" t="s">
        <v>419</v>
      </c>
      <c r="B55" s="279" t="s">
        <v>228</v>
      </c>
    </row>
    <row r="56" spans="1:4" s="274" customFormat="1" x14ac:dyDescent="0.25">
      <c r="A56" s="285" t="s">
        <v>420</v>
      </c>
      <c r="B56" s="286" t="s">
        <v>328</v>
      </c>
      <c r="D56" s="275"/>
    </row>
    <row r="57" spans="1:4" s="274" customFormat="1" x14ac:dyDescent="0.25">
      <c r="A57" s="285" t="s">
        <v>421</v>
      </c>
      <c r="B57" s="286" t="s">
        <v>361</v>
      </c>
      <c r="D57" s="275"/>
    </row>
    <row r="58" spans="1:4" x14ac:dyDescent="0.25">
      <c r="A58" s="284" t="s">
        <v>422</v>
      </c>
      <c r="B58" s="306" t="s">
        <v>278</v>
      </c>
    </row>
    <row r="60" spans="1:4" s="274" customFormat="1" ht="15.75" x14ac:dyDescent="0.25">
      <c r="A60" s="307" t="s">
        <v>131</v>
      </c>
      <c r="B60" s="308" t="s">
        <v>229</v>
      </c>
      <c r="D60" s="275"/>
    </row>
    <row r="61" spans="1:4" s="274" customFormat="1" x14ac:dyDescent="0.25">
      <c r="A61" s="285" t="s">
        <v>239</v>
      </c>
      <c r="B61" s="286" t="s">
        <v>238</v>
      </c>
    </row>
    <row r="62" spans="1:4" s="274" customFormat="1" ht="25.5" x14ac:dyDescent="0.25">
      <c r="A62" s="285" t="s">
        <v>240</v>
      </c>
      <c r="B62" s="280" t="s">
        <v>241</v>
      </c>
    </row>
    <row r="63" spans="1:4" s="274" customFormat="1" ht="38.25" x14ac:dyDescent="0.25">
      <c r="A63" s="285"/>
      <c r="B63" s="309" t="s">
        <v>242</v>
      </c>
    </row>
    <row r="64" spans="1:4" s="310" customFormat="1" ht="55.5" customHeight="1" x14ac:dyDescent="0.25">
      <c r="A64" s="288" t="s">
        <v>243</v>
      </c>
      <c r="B64" s="281" t="s">
        <v>409</v>
      </c>
    </row>
    <row r="65" spans="1:4" s="274" customFormat="1" ht="63.75" x14ac:dyDescent="0.25">
      <c r="A65" s="285" t="s">
        <v>244</v>
      </c>
      <c r="B65" s="294" t="s">
        <v>279</v>
      </c>
    </row>
    <row r="66" spans="1:4" x14ac:dyDescent="0.25">
      <c r="A66" s="148"/>
      <c r="B66" s="311"/>
    </row>
    <row r="67" spans="1:4" ht="15.75" x14ac:dyDescent="0.25">
      <c r="A67" s="312" t="s">
        <v>132</v>
      </c>
      <c r="B67" s="302" t="s">
        <v>245</v>
      </c>
    </row>
    <row r="68" spans="1:4" ht="25.5" x14ac:dyDescent="0.25">
      <c r="A68" s="284" t="s">
        <v>247</v>
      </c>
      <c r="B68" s="313" t="s">
        <v>246</v>
      </c>
    </row>
    <row r="69" spans="1:4" x14ac:dyDescent="0.25">
      <c r="A69" s="284" t="s">
        <v>248</v>
      </c>
      <c r="B69" s="314" t="s">
        <v>249</v>
      </c>
    </row>
    <row r="70" spans="1:4" s="274" customFormat="1" ht="63.75" x14ac:dyDescent="0.25">
      <c r="A70" s="285" t="s">
        <v>250</v>
      </c>
      <c r="B70" s="294" t="s">
        <v>403</v>
      </c>
      <c r="D70" s="275"/>
    </row>
    <row r="71" spans="1:4" s="274" customFormat="1" ht="26.25" x14ac:dyDescent="0.25">
      <c r="A71" s="315"/>
      <c r="B71" s="297" t="s">
        <v>442</v>
      </c>
    </row>
    <row r="72" spans="1:4" x14ac:dyDescent="0.25">
      <c r="A72" s="148"/>
      <c r="B72" s="311"/>
    </row>
    <row r="73" spans="1:4" ht="15.75" x14ac:dyDescent="0.25">
      <c r="A73" s="312" t="s">
        <v>133</v>
      </c>
      <c r="B73" s="302" t="s">
        <v>251</v>
      </c>
    </row>
    <row r="74" spans="1:4" ht="26.25" x14ac:dyDescent="0.25">
      <c r="A74" s="148"/>
      <c r="B74" s="296" t="s">
        <v>252</v>
      </c>
    </row>
    <row r="75" spans="1:4" x14ac:dyDescent="0.25">
      <c r="A75" s="148"/>
      <c r="B75" s="279" t="s">
        <v>253</v>
      </c>
    </row>
    <row r="76" spans="1:4" x14ac:dyDescent="0.25">
      <c r="A76" s="148"/>
      <c r="B76" s="316" t="s">
        <v>230</v>
      </c>
    </row>
    <row r="77" spans="1:4" x14ac:dyDescent="0.25">
      <c r="A77" s="148"/>
      <c r="B77" s="316" t="s">
        <v>231</v>
      </c>
    </row>
    <row r="78" spans="1:4" s="274" customFormat="1" x14ac:dyDescent="0.25">
      <c r="A78" s="315"/>
      <c r="B78" s="317" t="s">
        <v>362</v>
      </c>
    </row>
    <row r="79" spans="1:4" x14ac:dyDescent="0.25">
      <c r="A79" s="148"/>
      <c r="B79" s="316" t="s">
        <v>232</v>
      </c>
    </row>
    <row r="80" spans="1:4" x14ac:dyDescent="0.25">
      <c r="A80" s="148"/>
      <c r="B80" s="316" t="s">
        <v>363</v>
      </c>
    </row>
    <row r="81" spans="1:2" x14ac:dyDescent="0.25">
      <c r="A81" s="148"/>
      <c r="B81" s="318" t="s">
        <v>233</v>
      </c>
    </row>
    <row r="82" spans="1:2" x14ac:dyDescent="0.25">
      <c r="A82" s="148"/>
      <c r="B82" s="318" t="s">
        <v>234</v>
      </c>
    </row>
    <row r="83" spans="1:2" x14ac:dyDescent="0.25">
      <c r="A83" s="148"/>
      <c r="B83" s="318" t="s">
        <v>235</v>
      </c>
    </row>
    <row r="84" spans="1:2" x14ac:dyDescent="0.25">
      <c r="B84" s="318" t="s">
        <v>236</v>
      </c>
    </row>
    <row r="85" spans="1:2" x14ac:dyDescent="0.25">
      <c r="B85" s="319" t="s">
        <v>237</v>
      </c>
    </row>
    <row r="86" spans="1:2" x14ac:dyDescent="0.25">
      <c r="B86" s="311"/>
    </row>
    <row r="87" spans="1:2" ht="15.75" x14ac:dyDescent="0.25">
      <c r="A87" s="171" t="s">
        <v>134</v>
      </c>
      <c r="B87" s="302" t="s">
        <v>254</v>
      </c>
    </row>
    <row r="88" spans="1:2" x14ac:dyDescent="0.25">
      <c r="B88" s="306" t="s">
        <v>255</v>
      </c>
    </row>
    <row r="90" spans="1:2" ht="15.75" x14ac:dyDescent="0.25">
      <c r="A90" s="171" t="s">
        <v>135</v>
      </c>
      <c r="B90" s="302" t="s">
        <v>256</v>
      </c>
    </row>
    <row r="91" spans="1:2" x14ac:dyDescent="0.25">
      <c r="B91" s="306" t="s">
        <v>257</v>
      </c>
    </row>
    <row r="92" spans="1:2" x14ac:dyDescent="0.25">
      <c r="B92" s="279" t="s">
        <v>423</v>
      </c>
    </row>
    <row r="93" spans="1:2" x14ac:dyDescent="0.25">
      <c r="B93" s="316" t="s">
        <v>258</v>
      </c>
    </row>
    <row r="94" spans="1:2" x14ac:dyDescent="0.25">
      <c r="B94" s="316" t="s">
        <v>259</v>
      </c>
    </row>
    <row r="95" spans="1:2" x14ac:dyDescent="0.25">
      <c r="B95" s="316" t="s">
        <v>260</v>
      </c>
    </row>
    <row r="96" spans="1:2" x14ac:dyDescent="0.25">
      <c r="B96" s="316" t="s">
        <v>261</v>
      </c>
    </row>
    <row r="97" spans="1:4" s="274" customFormat="1" x14ac:dyDescent="0.25">
      <c r="A97" s="272"/>
      <c r="B97" s="317" t="s">
        <v>364</v>
      </c>
      <c r="D97" s="275"/>
    </row>
    <row r="98" spans="1:4" x14ac:dyDescent="0.25">
      <c r="B98" s="316" t="s">
        <v>262</v>
      </c>
    </row>
    <row r="99" spans="1:4" x14ac:dyDescent="0.25">
      <c r="B99" s="279" t="s">
        <v>415</v>
      </c>
    </row>
    <row r="101" spans="1:4" ht="15.75" x14ac:dyDescent="0.25">
      <c r="A101" s="171" t="s">
        <v>136</v>
      </c>
      <c r="B101" s="302" t="s">
        <v>263</v>
      </c>
    </row>
    <row r="102" spans="1:4" s="274" customFormat="1" ht="26.25" x14ac:dyDescent="0.25">
      <c r="A102" s="272"/>
      <c r="B102" s="297" t="s">
        <v>329</v>
      </c>
      <c r="D102" s="275"/>
    </row>
    <row r="103" spans="1:4" x14ac:dyDescent="0.25">
      <c r="B103" s="296"/>
    </row>
    <row r="104" spans="1:4" ht="15.75" x14ac:dyDescent="0.25">
      <c r="A104" s="171" t="s">
        <v>137</v>
      </c>
      <c r="B104" s="302" t="s">
        <v>264</v>
      </c>
    </row>
    <row r="105" spans="1:4" s="274" customFormat="1" x14ac:dyDescent="0.25">
      <c r="A105" s="272"/>
      <c r="B105" s="297" t="s">
        <v>410</v>
      </c>
    </row>
    <row r="107" spans="1:4" ht="15.75" x14ac:dyDescent="0.25">
      <c r="A107" s="171" t="s">
        <v>138</v>
      </c>
      <c r="B107" s="320" t="s">
        <v>265</v>
      </c>
    </row>
    <row r="108" spans="1:4" s="274" customFormat="1" ht="25.5" x14ac:dyDescent="0.25">
      <c r="A108" s="272"/>
      <c r="B108" s="280" t="s">
        <v>411</v>
      </c>
      <c r="D108" s="275"/>
    </row>
    <row r="110" spans="1:4" ht="15.75" x14ac:dyDescent="0.25">
      <c r="A110" s="171" t="s">
        <v>139</v>
      </c>
      <c r="B110" s="302" t="s">
        <v>266</v>
      </c>
    </row>
    <row r="111" spans="1:4" x14ac:dyDescent="0.25">
      <c r="A111" s="284" t="s">
        <v>268</v>
      </c>
      <c r="B111" s="295" t="s">
        <v>267</v>
      </c>
    </row>
    <row r="112" spans="1:4" ht="25.5" x14ac:dyDescent="0.25">
      <c r="A112" s="284" t="s">
        <v>269</v>
      </c>
      <c r="B112" s="321" t="s">
        <v>447</v>
      </c>
    </row>
    <row r="113" spans="1:11" x14ac:dyDescent="0.25">
      <c r="A113" s="284" t="s">
        <v>270</v>
      </c>
      <c r="B113" s="295" t="s">
        <v>271</v>
      </c>
    </row>
    <row r="114" spans="1:11" ht="25.5" x14ac:dyDescent="0.25">
      <c r="A114" s="284" t="s">
        <v>273</v>
      </c>
      <c r="B114" s="321" t="s">
        <v>272</v>
      </c>
    </row>
    <row r="115" spans="1:11" ht="25.5" x14ac:dyDescent="0.25">
      <c r="A115" s="284" t="s">
        <v>274</v>
      </c>
      <c r="B115" s="321" t="s">
        <v>414</v>
      </c>
    </row>
    <row r="116" spans="1:11" s="274" customFormat="1" x14ac:dyDescent="0.25">
      <c r="A116" s="285" t="s">
        <v>412</v>
      </c>
      <c r="B116" s="285" t="s">
        <v>348</v>
      </c>
      <c r="D116" s="15"/>
      <c r="E116" s="15"/>
      <c r="F116" s="15"/>
      <c r="G116" s="15"/>
      <c r="H116" s="15"/>
      <c r="I116" s="15"/>
      <c r="J116" s="15"/>
      <c r="K116" s="15"/>
    </row>
    <row r="119" spans="1:11" ht="29.25" x14ac:dyDescent="0.25">
      <c r="B119" s="35" t="s">
        <v>402</v>
      </c>
    </row>
    <row r="120" spans="1:11" x14ac:dyDescent="0.25">
      <c r="B120" s="322" t="s">
        <v>277</v>
      </c>
    </row>
  </sheetData>
  <sheetProtection algorithmName="SHA-512" hashValue="LtnHQfRI2mIuVC07RHbao0JlygUruADlnSYCF2YzIGRy5PFF+cvUz5tgUrXwAR28yDV8cyfw+SadhH2+bm8AQA==" saltValue="5L0NXH2Py2KU6xTptp9Jeg==" spinCount="100000" sheet="1" objects="1" scenarios="1"/>
  <hyperlinks>
    <hyperlink ref="B120" r:id="rId1" xr:uid="{17FCC1FA-DA8A-4ADA-95A7-10401A544EF7}"/>
  </hyperlinks>
  <pageMargins left="0.7" right="0.7" top="0.78740157499999996" bottom="0.78740157499999996" header="0.3" footer="0.3"/>
  <pageSetup paperSize="9" scale="78" fitToHeight="0" orientation="landscape" r:id="rId2"/>
  <headerFooter>
    <oddHeader>&amp;CAEJ</oddHeader>
    <oddFooter>Seite &amp;P von &amp;N</oddFooter>
  </headerFooter>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13AC-90C8-497E-BDB4-6A03D7B6161F}">
  <sheetPr codeName="Tabelle13">
    <pageSetUpPr fitToPage="1"/>
  </sheetPr>
  <dimension ref="A1:N1"/>
  <sheetViews>
    <sheetView view="pageLayout" zoomScaleNormal="100" workbookViewId="0">
      <selection sqref="A1:N1"/>
    </sheetView>
  </sheetViews>
  <sheetFormatPr baseColWidth="10" defaultColWidth="11.42578125" defaultRowHeight="14.25" x14ac:dyDescent="0.2"/>
  <cols>
    <col min="1" max="1" width="32.7109375" style="172" customWidth="1"/>
    <col min="2" max="4" width="11.42578125" style="172"/>
    <col min="5" max="5" width="18.5703125" style="172" customWidth="1"/>
    <col min="6" max="8" width="11.42578125" style="172"/>
    <col min="9" max="9" width="19.28515625" style="172" customWidth="1"/>
    <col min="10" max="16384" width="11.42578125" style="172"/>
  </cols>
  <sheetData>
    <row r="1" spans="1:14" ht="30" x14ac:dyDescent="0.4">
      <c r="A1" s="617" t="s">
        <v>432</v>
      </c>
      <c r="B1" s="617"/>
      <c r="C1" s="617"/>
      <c r="D1" s="617"/>
      <c r="E1" s="617"/>
      <c r="F1" s="617"/>
      <c r="G1" s="617"/>
      <c r="H1" s="617"/>
      <c r="I1" s="617"/>
      <c r="J1" s="617"/>
      <c r="K1" s="617"/>
      <c r="L1" s="617"/>
      <c r="M1" s="617"/>
      <c r="N1" s="617"/>
    </row>
  </sheetData>
  <sheetProtection algorithmName="SHA-512" hashValue="JCHqOpiJLKVwB05OyEfLsc5ZZeaRynM2RcFJbzBmUN2mPKGg2LjIn44DHLuhBqbv4FCFBml21jDH239nCDW53w==" saltValue="6BdOXX7rc4f//YaTEUqoig==" spinCount="100000" sheet="1" insertRows="0" deleteRows="0"/>
  <customSheetViews>
    <customSheetView guid="{803B459B-CF21-4019-9401-EBFEB55FC8DF}" showPageBreaks="1" fitToPage="1" view="pageLayout">
      <selection activeCell="H8" sqref="H8"/>
      <pageMargins left="0.7" right="0.7" top="0.78740157499999996" bottom="0.78740157499999996" header="0.3" footer="0.3"/>
      <pageSetup paperSize="9" scale="94" fitToHeight="0" orientation="landscape" r:id="rId1"/>
      <headerFooter>
        <oddHeader xml:space="preserve">&amp;CAEJ&amp;R&amp;"Arial,Standard"&amp;KFF0000DPSG Bayern
Version 11/2023
</oddHeader>
        <oddFooter>&amp;R&amp;"Arial,Standard"&amp;8Seite &amp;P</oddFooter>
      </headerFooter>
    </customSheetView>
  </customSheetViews>
  <mergeCells count="1">
    <mergeCell ref="A1:N1"/>
  </mergeCells>
  <pageMargins left="0.7" right="0.7" top="0.70125000000000004" bottom="0.78740157499999996" header="0.3" footer="0.3"/>
  <pageSetup paperSize="9" scale="66" fitToHeight="0" orientation="landscape" r:id="rId2"/>
  <headerFooter>
    <oddHeader xml:space="preserve">&amp;LWort-Bildmarken&amp;C&amp;"Arial,Standard"&amp;8AEJ&amp;R&amp;"Arial,Standard"&amp;8&amp;K000000DPSG Bayern
Version 1/2025
</oddHeader>
    <oddFooter>&amp;R&amp;"Arial,Standard"&amp;8Seite &amp;P</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1">
    <pageSetUpPr fitToPage="1"/>
  </sheetPr>
  <dimension ref="A1:I41"/>
  <sheetViews>
    <sheetView workbookViewId="0">
      <selection activeCell="A26" sqref="A26"/>
    </sheetView>
  </sheetViews>
  <sheetFormatPr baseColWidth="10" defaultRowHeight="15" x14ac:dyDescent="0.25"/>
  <cols>
    <col min="1" max="1" width="80.5703125" bestFit="1" customWidth="1"/>
    <col min="2" max="2" width="59.28515625" customWidth="1"/>
    <col min="3" max="3" width="9" bestFit="1" customWidth="1"/>
  </cols>
  <sheetData>
    <row r="1" spans="1:9" x14ac:dyDescent="0.25">
      <c r="A1" s="21" t="s">
        <v>20</v>
      </c>
      <c r="B1" s="21"/>
      <c r="C1" s="21"/>
      <c r="D1" s="2"/>
      <c r="E1" s="2"/>
      <c r="F1" s="2"/>
      <c r="G1" s="2"/>
      <c r="H1" s="2"/>
      <c r="I1" s="1"/>
    </row>
    <row r="2" spans="1:9" x14ac:dyDescent="0.25">
      <c r="A2" s="21"/>
      <c r="B2" s="21"/>
      <c r="C2" s="21"/>
      <c r="D2" s="2"/>
      <c r="E2" s="2"/>
      <c r="F2" s="2"/>
      <c r="G2" s="2"/>
      <c r="H2" s="2"/>
      <c r="I2" s="1"/>
    </row>
    <row r="3" spans="1:9" x14ac:dyDescent="0.25">
      <c r="A3" s="21" t="s">
        <v>21</v>
      </c>
      <c r="B3" s="21"/>
      <c r="C3" s="21"/>
      <c r="D3" s="2"/>
      <c r="E3" s="2"/>
      <c r="F3" s="2"/>
      <c r="G3" s="2"/>
      <c r="H3" s="2"/>
      <c r="I3" s="1"/>
    </row>
    <row r="4" spans="1:9" x14ac:dyDescent="0.25">
      <c r="A4" s="21"/>
      <c r="B4" s="21"/>
      <c r="C4" s="21"/>
      <c r="D4" s="2"/>
      <c r="E4" s="2"/>
      <c r="F4" s="2"/>
      <c r="G4" s="2"/>
      <c r="H4" s="2"/>
      <c r="I4" s="1"/>
    </row>
    <row r="5" spans="1:9" x14ac:dyDescent="0.25">
      <c r="A5" s="22"/>
      <c r="B5" s="22"/>
      <c r="C5" s="22"/>
      <c r="D5" s="3"/>
      <c r="E5" s="3"/>
      <c r="F5" s="3"/>
      <c r="G5" s="3"/>
      <c r="H5" s="3"/>
    </row>
    <row r="6" spans="1:9" x14ac:dyDescent="0.25">
      <c r="A6" s="23" t="s">
        <v>24</v>
      </c>
      <c r="B6" s="23" t="s">
        <v>26</v>
      </c>
      <c r="C6" s="23" t="s">
        <v>25</v>
      </c>
    </row>
    <row r="7" spans="1:9" x14ac:dyDescent="0.25">
      <c r="A7" s="24" t="s">
        <v>61</v>
      </c>
      <c r="B7" s="25" t="s">
        <v>62</v>
      </c>
      <c r="C7" s="26" t="s">
        <v>3</v>
      </c>
    </row>
    <row r="8" spans="1:9" x14ac:dyDescent="0.25">
      <c r="A8" s="24" t="s">
        <v>63</v>
      </c>
      <c r="B8" s="25" t="s">
        <v>64</v>
      </c>
      <c r="C8" s="26" t="s">
        <v>4</v>
      </c>
    </row>
    <row r="9" spans="1:9" ht="24" x14ac:dyDescent="0.25">
      <c r="A9" s="24" t="s">
        <v>65</v>
      </c>
      <c r="B9" s="25" t="s">
        <v>66</v>
      </c>
      <c r="C9" s="26" t="s">
        <v>5</v>
      </c>
    </row>
    <row r="10" spans="1:9" ht="36" x14ac:dyDescent="0.25">
      <c r="A10" s="24" t="s">
        <v>100</v>
      </c>
      <c r="B10" s="25" t="s">
        <v>67</v>
      </c>
      <c r="C10" s="26" t="s">
        <v>6</v>
      </c>
    </row>
    <row r="11" spans="1:9" ht="48" x14ac:dyDescent="0.25">
      <c r="A11" s="24" t="s">
        <v>89</v>
      </c>
      <c r="B11" s="25" t="s">
        <v>68</v>
      </c>
      <c r="C11" s="26" t="s">
        <v>7</v>
      </c>
    </row>
    <row r="12" spans="1:9" x14ac:dyDescent="0.25">
      <c r="A12" s="24" t="s">
        <v>69</v>
      </c>
      <c r="B12" s="25" t="s">
        <v>70</v>
      </c>
      <c r="C12" s="26" t="s">
        <v>8</v>
      </c>
    </row>
    <row r="13" spans="1:9" ht="24" x14ac:dyDescent="0.25">
      <c r="A13" s="24" t="s">
        <v>71</v>
      </c>
      <c r="B13" s="25" t="s">
        <v>72</v>
      </c>
      <c r="C13" s="26" t="s">
        <v>9</v>
      </c>
    </row>
    <row r="14" spans="1:9" ht="24" x14ac:dyDescent="0.25">
      <c r="A14" s="24" t="s">
        <v>73</v>
      </c>
      <c r="B14" s="25" t="s">
        <v>74</v>
      </c>
      <c r="C14" s="26" t="s">
        <v>10</v>
      </c>
    </row>
    <row r="15" spans="1:9" ht="24" x14ac:dyDescent="0.25">
      <c r="A15" s="24" t="s">
        <v>75</v>
      </c>
      <c r="B15" s="25" t="s">
        <v>76</v>
      </c>
      <c r="C15" s="26" t="s">
        <v>11</v>
      </c>
    </row>
    <row r="16" spans="1:9" x14ac:dyDescent="0.25">
      <c r="A16" s="24" t="s">
        <v>77</v>
      </c>
      <c r="B16" s="25" t="s">
        <v>78</v>
      </c>
      <c r="C16" s="26" t="s">
        <v>12</v>
      </c>
    </row>
    <row r="17" spans="1:3" x14ac:dyDescent="0.25">
      <c r="A17" s="27" t="s">
        <v>79</v>
      </c>
      <c r="B17" s="28" t="s">
        <v>80</v>
      </c>
      <c r="C17" s="29" t="s">
        <v>13</v>
      </c>
    </row>
    <row r="18" spans="1:3" ht="24" x14ac:dyDescent="0.25">
      <c r="A18" s="24" t="s">
        <v>81</v>
      </c>
      <c r="B18" s="25" t="s">
        <v>82</v>
      </c>
      <c r="C18" s="26" t="s">
        <v>14</v>
      </c>
    </row>
    <row r="19" spans="1:3" x14ac:dyDescent="0.25">
      <c r="A19" s="24" t="s">
        <v>87</v>
      </c>
      <c r="B19" s="25" t="s">
        <v>88</v>
      </c>
      <c r="C19" s="26" t="s">
        <v>15</v>
      </c>
    </row>
    <row r="20" spans="1:3" ht="24" x14ac:dyDescent="0.25">
      <c r="A20" s="30" t="s">
        <v>83</v>
      </c>
      <c r="B20" s="31" t="s">
        <v>84</v>
      </c>
      <c r="C20" s="32" t="s">
        <v>16</v>
      </c>
    </row>
    <row r="21" spans="1:3" ht="25.5" customHeight="1" x14ac:dyDescent="0.25">
      <c r="A21" s="30" t="s">
        <v>85</v>
      </c>
      <c r="B21" s="31" t="s">
        <v>86</v>
      </c>
      <c r="C21" s="32" t="s">
        <v>17</v>
      </c>
    </row>
    <row r="22" spans="1:3" x14ac:dyDescent="0.25">
      <c r="A22" s="24" t="s">
        <v>22</v>
      </c>
      <c r="B22" s="25"/>
      <c r="C22" s="26" t="s">
        <v>18</v>
      </c>
    </row>
    <row r="23" spans="1:3" x14ac:dyDescent="0.25">
      <c r="A23" s="24" t="s">
        <v>23</v>
      </c>
      <c r="B23" s="25"/>
      <c r="C23" s="26" t="s">
        <v>19</v>
      </c>
    </row>
    <row r="24" spans="1:3" x14ac:dyDescent="0.25">
      <c r="A24" s="15"/>
      <c r="B24" s="15"/>
      <c r="C24" s="15"/>
    </row>
    <row r="25" spans="1:3" x14ac:dyDescent="0.25">
      <c r="A25" s="15"/>
      <c r="B25" s="15"/>
      <c r="C25" s="15"/>
    </row>
    <row r="26" spans="1:3" x14ac:dyDescent="0.25">
      <c r="A26" s="15" t="s">
        <v>149</v>
      </c>
      <c r="B26" s="15"/>
      <c r="C26" s="15"/>
    </row>
    <row r="27" spans="1:3" x14ac:dyDescent="0.25">
      <c r="A27" s="15" t="s">
        <v>146</v>
      </c>
      <c r="B27" s="15"/>
      <c r="C27" s="15"/>
    </row>
    <row r="28" spans="1:3" x14ac:dyDescent="0.25">
      <c r="A28" s="15" t="s">
        <v>147</v>
      </c>
      <c r="B28" s="15"/>
      <c r="C28" s="15"/>
    </row>
    <row r="29" spans="1:3" x14ac:dyDescent="0.25">
      <c r="A29" s="15" t="s">
        <v>148</v>
      </c>
      <c r="B29" s="15"/>
      <c r="C29" s="15"/>
    </row>
    <row r="30" spans="1:3" x14ac:dyDescent="0.25">
      <c r="A30" s="15" t="s">
        <v>184</v>
      </c>
      <c r="B30" s="15"/>
      <c r="C30" s="15"/>
    </row>
    <row r="31" spans="1:3" x14ac:dyDescent="0.25">
      <c r="A31" s="15" t="s">
        <v>185</v>
      </c>
      <c r="B31" s="15"/>
      <c r="C31" s="15"/>
    </row>
    <row r="32" spans="1:3" x14ac:dyDescent="0.25">
      <c r="A32" s="15"/>
      <c r="B32" s="15"/>
      <c r="C32" s="15"/>
    </row>
    <row r="34" spans="1:2" x14ac:dyDescent="0.25">
      <c r="A34" s="34"/>
      <c r="B34" s="33"/>
    </row>
    <row r="35" spans="1:2" x14ac:dyDescent="0.25">
      <c r="A35" s="33"/>
      <c r="B35" s="33"/>
    </row>
    <row r="36" spans="1:2" x14ac:dyDescent="0.25">
      <c r="A36" s="33"/>
      <c r="B36" s="33"/>
    </row>
    <row r="37" spans="1:2" x14ac:dyDescent="0.25">
      <c r="A37" s="33"/>
      <c r="B37" s="33"/>
    </row>
    <row r="38" spans="1:2" x14ac:dyDescent="0.25">
      <c r="A38" s="33"/>
      <c r="B38" s="33"/>
    </row>
    <row r="39" spans="1:2" x14ac:dyDescent="0.25">
      <c r="A39" s="33"/>
      <c r="B39" s="33"/>
    </row>
    <row r="40" spans="1:2" x14ac:dyDescent="0.25">
      <c r="A40" s="33"/>
      <c r="B40" s="33"/>
    </row>
    <row r="41" spans="1:2" x14ac:dyDescent="0.25">
      <c r="A41" s="33"/>
      <c r="B41" s="33"/>
    </row>
  </sheetData>
  <sheetProtection algorithmName="SHA-512" hashValue="/9+vcsCydxr1opImfXhUKTIdCJzU4HTkhIWd3aNbjNL6dUB/owFPURKpzWdoqpXKbKw+3ErfVPr85ARkJi95YA==" saltValue="hdD7rP0wQ9fPQcCv5bgyEQ==" spinCount="100000" sheet="1" objects="1" scenarios="1"/>
  <customSheetViews>
    <customSheetView guid="{803B459B-CF21-4019-9401-EBFEB55FC8DF}" topLeftCell="A13">
      <selection activeCell="D6" sqref="D6"/>
      <pageMargins left="0.7" right="0.7" top="0.78740157499999996" bottom="0.78740157499999996" header="0.3" footer="0.3"/>
    </customSheetView>
  </customSheetViews>
  <pageMargins left="0.7" right="0.7" top="0.78740157499999996" bottom="0.78740157499999996" header="0.3" footer="0.3"/>
  <pageSetup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249977111117893"/>
    <pageSetUpPr fitToPage="1"/>
  </sheetPr>
  <dimension ref="A1:Y111"/>
  <sheetViews>
    <sheetView view="pageLayout" zoomScaleNormal="100" workbookViewId="0">
      <selection activeCell="C3" sqref="C3:G3"/>
    </sheetView>
  </sheetViews>
  <sheetFormatPr baseColWidth="10" defaultColWidth="11.42578125" defaultRowHeight="14.25" x14ac:dyDescent="0.2"/>
  <cols>
    <col min="1" max="1" width="4.85546875" style="236" customWidth="1"/>
    <col min="2" max="2" width="31.42578125" style="193" customWidth="1"/>
    <col min="3" max="3" width="21.5703125" style="193" customWidth="1"/>
    <col min="4" max="5" width="5.140625" style="193" customWidth="1"/>
    <col min="6" max="6" width="5" style="193" customWidth="1"/>
    <col min="7" max="7" width="33.42578125" style="193" customWidth="1"/>
    <col min="8" max="9" width="8.85546875" style="193" customWidth="1"/>
    <col min="10" max="10" width="8.140625" style="193" customWidth="1"/>
    <col min="11" max="24" width="3.28515625" style="193" customWidth="1"/>
    <col min="25" max="25" width="3.28515625" style="193" hidden="1" customWidth="1"/>
    <col min="26" max="47" width="3.28515625" style="193" customWidth="1"/>
    <col min="48" max="16384" width="11.42578125" style="193"/>
  </cols>
  <sheetData>
    <row r="1" spans="1:25" s="89" customFormat="1" ht="23.25" x14ac:dyDescent="0.35">
      <c r="A1" s="335" t="s">
        <v>438</v>
      </c>
      <c r="B1" s="335"/>
      <c r="C1" s="335"/>
      <c r="D1" s="335"/>
      <c r="E1" s="335"/>
      <c r="F1" s="335"/>
      <c r="G1" s="335"/>
      <c r="H1" s="335"/>
      <c r="I1" s="335"/>
      <c r="J1" s="335"/>
      <c r="K1" s="237"/>
      <c r="L1" s="237"/>
      <c r="M1" s="237"/>
      <c r="N1" s="237"/>
      <c r="O1" s="237"/>
      <c r="P1" s="237"/>
      <c r="Q1" s="237"/>
      <c r="R1" s="237"/>
      <c r="S1" s="237"/>
      <c r="T1" s="237"/>
      <c r="U1" s="237"/>
      <c r="V1" s="237"/>
      <c r="W1" s="237"/>
      <c r="X1" s="237"/>
    </row>
    <row r="2" spans="1:25" s="89" customFormat="1" x14ac:dyDescent="0.2">
      <c r="A2" s="269"/>
    </row>
    <row r="3" spans="1:25" s="89" customFormat="1" ht="15.75" x14ac:dyDescent="0.25">
      <c r="A3" s="185" t="s">
        <v>168</v>
      </c>
      <c r="B3" s="90"/>
      <c r="C3" s="338"/>
      <c r="D3" s="338"/>
      <c r="E3" s="338"/>
      <c r="F3" s="338"/>
      <c r="G3" s="338"/>
      <c r="H3" s="91"/>
    </row>
    <row r="4" spans="1:25" s="89" customFormat="1" ht="15.75" x14ac:dyDescent="0.25">
      <c r="A4" s="186" t="s">
        <v>119</v>
      </c>
      <c r="B4" s="90"/>
      <c r="C4" s="336"/>
      <c r="D4" s="336"/>
      <c r="E4" s="336"/>
      <c r="F4" s="336"/>
      <c r="G4" s="336"/>
      <c r="H4" s="91"/>
      <c r="Y4" s="89" t="s">
        <v>145</v>
      </c>
    </row>
    <row r="5" spans="1:25" s="89" customFormat="1" ht="15.75" x14ac:dyDescent="0.25">
      <c r="A5" s="185" t="s">
        <v>165</v>
      </c>
      <c r="B5" s="90"/>
      <c r="C5" s="336"/>
      <c r="D5" s="336"/>
      <c r="E5" s="336"/>
      <c r="F5" s="336"/>
      <c r="G5" s="336"/>
      <c r="H5" s="91"/>
      <c r="I5" s="91"/>
      <c r="J5" s="91"/>
      <c r="Y5" s="89" t="s">
        <v>146</v>
      </c>
    </row>
    <row r="6" spans="1:25" s="89" customFormat="1" ht="15.75" x14ac:dyDescent="0.25">
      <c r="A6" s="185" t="s">
        <v>120</v>
      </c>
      <c r="B6" s="90"/>
      <c r="C6" s="337"/>
      <c r="D6" s="337"/>
      <c r="E6" s="337"/>
      <c r="F6" s="337"/>
      <c r="G6" s="337"/>
      <c r="H6" s="269"/>
      <c r="I6" s="269"/>
      <c r="J6" s="269"/>
    </row>
    <row r="7" spans="1:25" s="89" customFormat="1" ht="15.75" x14ac:dyDescent="0.25">
      <c r="A7" s="185" t="s">
        <v>121</v>
      </c>
      <c r="B7" s="90"/>
      <c r="C7" s="337"/>
      <c r="D7" s="337"/>
      <c r="E7" s="337"/>
      <c r="F7" s="337"/>
      <c r="G7" s="337"/>
      <c r="H7" s="269"/>
      <c r="I7" s="269"/>
      <c r="J7" s="269"/>
    </row>
    <row r="8" spans="1:25" s="89" customFormat="1" x14ac:dyDescent="0.2">
      <c r="A8" s="269"/>
      <c r="Y8" s="89" t="s">
        <v>147</v>
      </c>
    </row>
    <row r="9" spans="1:25" s="89" customFormat="1" ht="15.75" x14ac:dyDescent="0.25">
      <c r="A9" s="185" t="s">
        <v>163</v>
      </c>
      <c r="B9" s="93"/>
      <c r="C9" s="93"/>
      <c r="D9" s="93"/>
      <c r="E9" s="93"/>
      <c r="F9" s="93"/>
      <c r="G9" s="93"/>
      <c r="H9" s="93"/>
      <c r="I9" s="93"/>
      <c r="J9" s="93"/>
      <c r="K9" s="93"/>
      <c r="L9" s="93"/>
      <c r="M9" s="93"/>
      <c r="N9" s="93"/>
      <c r="O9" s="93"/>
      <c r="P9" s="93"/>
      <c r="Q9" s="93"/>
      <c r="R9" s="93"/>
      <c r="S9" s="93"/>
      <c r="T9" s="93"/>
      <c r="U9" s="93"/>
      <c r="V9" s="93"/>
      <c r="W9" s="93"/>
      <c r="X9" s="93"/>
    </row>
    <row r="10" spans="1:25" s="89" customFormat="1" ht="15" x14ac:dyDescent="0.2">
      <c r="A10" s="187" t="s">
        <v>122</v>
      </c>
      <c r="B10" s="181" t="s">
        <v>322</v>
      </c>
      <c r="C10" s="181" t="s">
        <v>173</v>
      </c>
      <c r="D10" s="183" t="s">
        <v>142</v>
      </c>
      <c r="E10" s="183" t="s">
        <v>141</v>
      </c>
      <c r="F10" s="183" t="s">
        <v>280</v>
      </c>
      <c r="G10" s="181" t="s">
        <v>276</v>
      </c>
      <c r="H10" s="332" t="s">
        <v>123</v>
      </c>
      <c r="I10" s="333"/>
      <c r="J10" s="334"/>
    </row>
    <row r="11" spans="1:25" s="89" customFormat="1" ht="15" x14ac:dyDescent="0.2">
      <c r="A11" s="188"/>
      <c r="B11" s="182"/>
      <c r="C11" s="182"/>
      <c r="D11" s="184"/>
      <c r="E11" s="184"/>
      <c r="F11" s="184"/>
      <c r="G11" s="182"/>
      <c r="H11" s="98" t="s">
        <v>140</v>
      </c>
      <c r="I11" s="98" t="s">
        <v>126</v>
      </c>
      <c r="J11" s="98" t="s">
        <v>151</v>
      </c>
    </row>
    <row r="12" spans="1:25" x14ac:dyDescent="0.2">
      <c r="A12" s="189" t="str">
        <f t="shared" ref="A12:A43" si="0">(ROW()-ROW(StartTNNr)-1)&amp;"."</f>
        <v>1.</v>
      </c>
      <c r="B12" s="190"/>
      <c r="C12" s="190"/>
      <c r="D12" s="191"/>
      <c r="E12" s="191"/>
      <c r="F12" s="191"/>
      <c r="G12" s="192"/>
      <c r="H12" s="191"/>
      <c r="I12" s="191"/>
      <c r="J12" s="191"/>
    </row>
    <row r="13" spans="1:25" x14ac:dyDescent="0.2">
      <c r="A13" s="189" t="str">
        <f t="shared" si="0"/>
        <v>2.</v>
      </c>
      <c r="B13" s="190"/>
      <c r="C13" s="190"/>
      <c r="D13" s="191"/>
      <c r="E13" s="191"/>
      <c r="F13" s="191"/>
      <c r="G13" s="192"/>
      <c r="H13" s="191"/>
      <c r="I13" s="191"/>
      <c r="J13" s="191"/>
    </row>
    <row r="14" spans="1:25" x14ac:dyDescent="0.2">
      <c r="A14" s="189" t="str">
        <f t="shared" si="0"/>
        <v>3.</v>
      </c>
      <c r="B14" s="190"/>
      <c r="C14" s="190"/>
      <c r="D14" s="191"/>
      <c r="E14" s="191"/>
      <c r="F14" s="191"/>
      <c r="G14" s="192"/>
      <c r="H14" s="191"/>
      <c r="I14" s="191"/>
      <c r="J14" s="191"/>
    </row>
    <row r="15" spans="1:25" x14ac:dyDescent="0.2">
      <c r="A15" s="189" t="str">
        <f t="shared" si="0"/>
        <v>4.</v>
      </c>
      <c r="B15" s="190"/>
      <c r="C15" s="190"/>
      <c r="D15" s="191"/>
      <c r="E15" s="191"/>
      <c r="F15" s="191"/>
      <c r="G15" s="192"/>
      <c r="H15" s="191"/>
      <c r="I15" s="191"/>
      <c r="J15" s="191"/>
    </row>
    <row r="16" spans="1:25" x14ac:dyDescent="0.2">
      <c r="A16" s="189" t="str">
        <f t="shared" si="0"/>
        <v>5.</v>
      </c>
      <c r="B16" s="190"/>
      <c r="C16" s="190"/>
      <c r="D16" s="191"/>
      <c r="E16" s="191"/>
      <c r="F16" s="191"/>
      <c r="G16" s="192"/>
      <c r="H16" s="191"/>
      <c r="I16" s="191"/>
      <c r="J16" s="191"/>
    </row>
    <row r="17" spans="1:10" x14ac:dyDescent="0.2">
      <c r="A17" s="189" t="str">
        <f t="shared" si="0"/>
        <v>6.</v>
      </c>
      <c r="B17" s="190"/>
      <c r="C17" s="190"/>
      <c r="D17" s="191"/>
      <c r="E17" s="191"/>
      <c r="F17" s="191"/>
      <c r="G17" s="192"/>
      <c r="H17" s="191"/>
      <c r="I17" s="191"/>
      <c r="J17" s="191"/>
    </row>
    <row r="18" spans="1:10" x14ac:dyDescent="0.2">
      <c r="A18" s="189" t="str">
        <f t="shared" si="0"/>
        <v>7.</v>
      </c>
      <c r="B18" s="190"/>
      <c r="C18" s="190"/>
      <c r="D18" s="191"/>
      <c r="E18" s="191"/>
      <c r="F18" s="191"/>
      <c r="G18" s="192"/>
      <c r="H18" s="191"/>
      <c r="I18" s="191"/>
      <c r="J18" s="191"/>
    </row>
    <row r="19" spans="1:10" x14ac:dyDescent="0.2">
      <c r="A19" s="189" t="str">
        <f t="shared" si="0"/>
        <v>8.</v>
      </c>
      <c r="B19" s="190"/>
      <c r="C19" s="190"/>
      <c r="D19" s="191"/>
      <c r="E19" s="191"/>
      <c r="F19" s="191"/>
      <c r="G19" s="192"/>
      <c r="H19" s="191"/>
      <c r="I19" s="191"/>
      <c r="J19" s="191"/>
    </row>
    <row r="20" spans="1:10" x14ac:dyDescent="0.2">
      <c r="A20" s="189" t="str">
        <f t="shared" si="0"/>
        <v>9.</v>
      </c>
      <c r="B20" s="190"/>
      <c r="C20" s="190"/>
      <c r="D20" s="191"/>
      <c r="E20" s="191"/>
      <c r="F20" s="191"/>
      <c r="G20" s="192"/>
      <c r="H20" s="191"/>
      <c r="I20" s="191"/>
      <c r="J20" s="191"/>
    </row>
    <row r="21" spans="1:10" x14ac:dyDescent="0.2">
      <c r="A21" s="189" t="str">
        <f t="shared" si="0"/>
        <v>10.</v>
      </c>
      <c r="B21" s="190"/>
      <c r="C21" s="190"/>
      <c r="D21" s="191"/>
      <c r="E21" s="191"/>
      <c r="F21" s="191"/>
      <c r="G21" s="192"/>
      <c r="H21" s="191"/>
      <c r="I21" s="191"/>
      <c r="J21" s="191"/>
    </row>
    <row r="22" spans="1:10" x14ac:dyDescent="0.2">
      <c r="A22" s="189" t="str">
        <f t="shared" si="0"/>
        <v>11.</v>
      </c>
      <c r="B22" s="190"/>
      <c r="C22" s="190"/>
      <c r="D22" s="191"/>
      <c r="E22" s="191"/>
      <c r="F22" s="191"/>
      <c r="G22" s="192"/>
      <c r="H22" s="191"/>
      <c r="I22" s="191"/>
      <c r="J22" s="191"/>
    </row>
    <row r="23" spans="1:10" x14ac:dyDescent="0.2">
      <c r="A23" s="189" t="str">
        <f t="shared" si="0"/>
        <v>12.</v>
      </c>
      <c r="B23" s="190"/>
      <c r="C23" s="190"/>
      <c r="D23" s="191"/>
      <c r="E23" s="191"/>
      <c r="F23" s="191"/>
      <c r="G23" s="192"/>
      <c r="H23" s="191"/>
      <c r="I23" s="191"/>
      <c r="J23" s="191"/>
    </row>
    <row r="24" spans="1:10" x14ac:dyDescent="0.2">
      <c r="A24" s="189" t="str">
        <f t="shared" si="0"/>
        <v>13.</v>
      </c>
      <c r="B24" s="190"/>
      <c r="C24" s="190"/>
      <c r="D24" s="191"/>
      <c r="E24" s="191"/>
      <c r="F24" s="191"/>
      <c r="G24" s="192"/>
      <c r="H24" s="191"/>
      <c r="I24" s="191"/>
      <c r="J24" s="191"/>
    </row>
    <row r="25" spans="1:10" x14ac:dyDescent="0.2">
      <c r="A25" s="189" t="str">
        <f t="shared" si="0"/>
        <v>14.</v>
      </c>
      <c r="B25" s="190"/>
      <c r="C25" s="190"/>
      <c r="D25" s="191"/>
      <c r="E25" s="191"/>
      <c r="F25" s="191"/>
      <c r="G25" s="192"/>
      <c r="H25" s="191"/>
      <c r="I25" s="191"/>
      <c r="J25" s="191"/>
    </row>
    <row r="26" spans="1:10" x14ac:dyDescent="0.2">
      <c r="A26" s="189" t="str">
        <f t="shared" si="0"/>
        <v>15.</v>
      </c>
      <c r="B26" s="190"/>
      <c r="C26" s="190"/>
      <c r="D26" s="191"/>
      <c r="E26" s="191"/>
      <c r="F26" s="191"/>
      <c r="G26" s="192"/>
      <c r="H26" s="191"/>
      <c r="I26" s="191"/>
      <c r="J26" s="191"/>
    </row>
    <row r="27" spans="1:10" x14ac:dyDescent="0.2">
      <c r="A27" s="189" t="str">
        <f t="shared" si="0"/>
        <v>16.</v>
      </c>
      <c r="B27" s="190"/>
      <c r="C27" s="190"/>
      <c r="D27" s="191"/>
      <c r="E27" s="191"/>
      <c r="F27" s="191"/>
      <c r="G27" s="192"/>
      <c r="H27" s="191"/>
      <c r="I27" s="191"/>
      <c r="J27" s="191"/>
    </row>
    <row r="28" spans="1:10" x14ac:dyDescent="0.2">
      <c r="A28" s="189" t="str">
        <f t="shared" si="0"/>
        <v>17.</v>
      </c>
      <c r="B28" s="190"/>
      <c r="C28" s="190"/>
      <c r="D28" s="191"/>
      <c r="E28" s="191"/>
      <c r="F28" s="191"/>
      <c r="G28" s="192"/>
      <c r="H28" s="191"/>
      <c r="I28" s="191"/>
      <c r="J28" s="191"/>
    </row>
    <row r="29" spans="1:10" x14ac:dyDescent="0.2">
      <c r="A29" s="189" t="str">
        <f t="shared" si="0"/>
        <v>18.</v>
      </c>
      <c r="B29" s="190"/>
      <c r="C29" s="190"/>
      <c r="D29" s="191"/>
      <c r="E29" s="191"/>
      <c r="F29" s="191"/>
      <c r="G29" s="192"/>
      <c r="H29" s="191"/>
      <c r="I29" s="191"/>
      <c r="J29" s="191"/>
    </row>
    <row r="30" spans="1:10" x14ac:dyDescent="0.2">
      <c r="A30" s="189" t="str">
        <f t="shared" si="0"/>
        <v>19.</v>
      </c>
      <c r="B30" s="190"/>
      <c r="C30" s="190"/>
      <c r="D30" s="191"/>
      <c r="E30" s="191"/>
      <c r="F30" s="191"/>
      <c r="G30" s="192"/>
      <c r="H30" s="191"/>
      <c r="I30" s="191"/>
      <c r="J30" s="191"/>
    </row>
    <row r="31" spans="1:10" x14ac:dyDescent="0.2">
      <c r="A31" s="189" t="str">
        <f t="shared" si="0"/>
        <v>20.</v>
      </c>
      <c r="B31" s="190"/>
      <c r="C31" s="190"/>
      <c r="D31" s="191"/>
      <c r="E31" s="191"/>
      <c r="F31" s="191"/>
      <c r="G31" s="192"/>
      <c r="H31" s="191"/>
      <c r="I31" s="191"/>
      <c r="J31" s="191"/>
    </row>
    <row r="32" spans="1:10" x14ac:dyDescent="0.2">
      <c r="A32" s="189" t="str">
        <f t="shared" si="0"/>
        <v>21.</v>
      </c>
      <c r="B32" s="190"/>
      <c r="C32" s="190"/>
      <c r="D32" s="191"/>
      <c r="E32" s="191"/>
      <c r="F32" s="191"/>
      <c r="G32" s="192"/>
      <c r="H32" s="191"/>
      <c r="I32" s="191"/>
      <c r="J32" s="191"/>
    </row>
    <row r="33" spans="1:10" x14ac:dyDescent="0.2">
      <c r="A33" s="189" t="str">
        <f t="shared" si="0"/>
        <v>22.</v>
      </c>
      <c r="B33" s="190"/>
      <c r="C33" s="190"/>
      <c r="D33" s="191"/>
      <c r="E33" s="191"/>
      <c r="F33" s="191"/>
      <c r="G33" s="192"/>
      <c r="H33" s="191"/>
      <c r="I33" s="191"/>
      <c r="J33" s="191"/>
    </row>
    <row r="34" spans="1:10" x14ac:dyDescent="0.2">
      <c r="A34" s="189" t="str">
        <f t="shared" si="0"/>
        <v>23.</v>
      </c>
      <c r="B34" s="190"/>
      <c r="C34" s="190"/>
      <c r="D34" s="191"/>
      <c r="E34" s="191"/>
      <c r="F34" s="191"/>
      <c r="G34" s="192"/>
      <c r="H34" s="191"/>
      <c r="I34" s="191"/>
      <c r="J34" s="191"/>
    </row>
    <row r="35" spans="1:10" x14ac:dyDescent="0.2">
      <c r="A35" s="189" t="str">
        <f t="shared" si="0"/>
        <v>24.</v>
      </c>
      <c r="B35" s="190"/>
      <c r="C35" s="190"/>
      <c r="D35" s="191"/>
      <c r="E35" s="191"/>
      <c r="F35" s="191"/>
      <c r="G35" s="192"/>
      <c r="H35" s="191"/>
      <c r="I35" s="191"/>
      <c r="J35" s="191"/>
    </row>
    <row r="36" spans="1:10" x14ac:dyDescent="0.2">
      <c r="A36" s="189" t="str">
        <f t="shared" si="0"/>
        <v>25.</v>
      </c>
      <c r="B36" s="190"/>
      <c r="C36" s="190"/>
      <c r="D36" s="191"/>
      <c r="E36" s="191"/>
      <c r="F36" s="191"/>
      <c r="G36" s="192"/>
      <c r="H36" s="191"/>
      <c r="I36" s="191"/>
      <c r="J36" s="191"/>
    </row>
    <row r="37" spans="1:10" x14ac:dyDescent="0.2">
      <c r="A37" s="189" t="str">
        <f t="shared" si="0"/>
        <v>26.</v>
      </c>
      <c r="B37" s="190"/>
      <c r="C37" s="190"/>
      <c r="D37" s="191"/>
      <c r="E37" s="191"/>
      <c r="F37" s="191"/>
      <c r="G37" s="192"/>
      <c r="H37" s="191"/>
      <c r="I37" s="191"/>
      <c r="J37" s="191"/>
    </row>
    <row r="38" spans="1:10" x14ac:dyDescent="0.2">
      <c r="A38" s="189" t="str">
        <f t="shared" si="0"/>
        <v>27.</v>
      </c>
      <c r="B38" s="190"/>
      <c r="C38" s="190"/>
      <c r="D38" s="191"/>
      <c r="E38" s="191"/>
      <c r="F38" s="191"/>
      <c r="G38" s="192"/>
      <c r="H38" s="191"/>
      <c r="I38" s="191"/>
      <c r="J38" s="191"/>
    </row>
    <row r="39" spans="1:10" x14ac:dyDescent="0.2">
      <c r="A39" s="189" t="str">
        <f t="shared" si="0"/>
        <v>28.</v>
      </c>
      <c r="B39" s="190"/>
      <c r="C39" s="190"/>
      <c r="D39" s="191"/>
      <c r="E39" s="191"/>
      <c r="F39" s="191"/>
      <c r="G39" s="192"/>
      <c r="H39" s="191"/>
      <c r="I39" s="191"/>
      <c r="J39" s="191"/>
    </row>
    <row r="40" spans="1:10" x14ac:dyDescent="0.2">
      <c r="A40" s="189" t="str">
        <f t="shared" si="0"/>
        <v>29.</v>
      </c>
      <c r="B40" s="190"/>
      <c r="C40" s="190"/>
      <c r="D40" s="191"/>
      <c r="E40" s="191"/>
      <c r="F40" s="191"/>
      <c r="G40" s="192"/>
      <c r="H40" s="191"/>
      <c r="I40" s="191"/>
      <c r="J40" s="191"/>
    </row>
    <row r="41" spans="1:10" x14ac:dyDescent="0.2">
      <c r="A41" s="189" t="str">
        <f t="shared" si="0"/>
        <v>30.</v>
      </c>
      <c r="B41" s="190"/>
      <c r="C41" s="190"/>
      <c r="D41" s="191"/>
      <c r="E41" s="191"/>
      <c r="F41" s="191"/>
      <c r="G41" s="192"/>
      <c r="H41" s="191"/>
      <c r="I41" s="191"/>
      <c r="J41" s="191"/>
    </row>
    <row r="42" spans="1:10" x14ac:dyDescent="0.2">
      <c r="A42" s="189" t="str">
        <f t="shared" si="0"/>
        <v>31.</v>
      </c>
      <c r="B42" s="190"/>
      <c r="C42" s="190"/>
      <c r="D42" s="191"/>
      <c r="E42" s="191"/>
      <c r="F42" s="191"/>
      <c r="G42" s="192"/>
      <c r="H42" s="191"/>
      <c r="I42" s="191"/>
      <c r="J42" s="191"/>
    </row>
    <row r="43" spans="1:10" x14ac:dyDescent="0.2">
      <c r="A43" s="189" t="str">
        <f t="shared" si="0"/>
        <v>32.</v>
      </c>
      <c r="B43" s="190"/>
      <c r="C43" s="190"/>
      <c r="D43" s="191"/>
      <c r="E43" s="191"/>
      <c r="F43" s="191"/>
      <c r="G43" s="192"/>
      <c r="H43" s="191"/>
      <c r="I43" s="191"/>
      <c r="J43" s="191"/>
    </row>
    <row r="44" spans="1:10" x14ac:dyDescent="0.2">
      <c r="A44" s="189" t="str">
        <f t="shared" ref="A44:A75" si="1">(ROW()-ROW(StartTNNr)-1)&amp;"."</f>
        <v>33.</v>
      </c>
      <c r="B44" s="190"/>
      <c r="C44" s="190"/>
      <c r="D44" s="191"/>
      <c r="E44" s="191"/>
      <c r="F44" s="191"/>
      <c r="G44" s="192"/>
      <c r="H44" s="191"/>
      <c r="I44" s="191"/>
      <c r="J44" s="191"/>
    </row>
    <row r="45" spans="1:10" x14ac:dyDescent="0.2">
      <c r="A45" s="189" t="str">
        <f t="shared" si="1"/>
        <v>34.</v>
      </c>
      <c r="B45" s="190"/>
      <c r="C45" s="190"/>
      <c r="D45" s="191"/>
      <c r="E45" s="191"/>
      <c r="F45" s="191"/>
      <c r="G45" s="192"/>
      <c r="H45" s="191"/>
      <c r="I45" s="191"/>
      <c r="J45" s="191"/>
    </row>
    <row r="46" spans="1:10" x14ac:dyDescent="0.2">
      <c r="A46" s="189" t="str">
        <f t="shared" si="1"/>
        <v>35.</v>
      </c>
      <c r="B46" s="190"/>
      <c r="C46" s="190"/>
      <c r="D46" s="191"/>
      <c r="E46" s="191"/>
      <c r="F46" s="191"/>
      <c r="G46" s="192"/>
      <c r="H46" s="191"/>
      <c r="I46" s="191"/>
      <c r="J46" s="191"/>
    </row>
    <row r="47" spans="1:10" x14ac:dyDescent="0.2">
      <c r="A47" s="189" t="str">
        <f t="shared" si="1"/>
        <v>36.</v>
      </c>
      <c r="B47" s="190"/>
      <c r="C47" s="190"/>
      <c r="D47" s="191"/>
      <c r="E47" s="191"/>
      <c r="F47" s="191"/>
      <c r="G47" s="192"/>
      <c r="H47" s="191"/>
      <c r="I47" s="191"/>
      <c r="J47" s="191"/>
    </row>
    <row r="48" spans="1:10" x14ac:dyDescent="0.2">
      <c r="A48" s="189" t="str">
        <f t="shared" si="1"/>
        <v>37.</v>
      </c>
      <c r="B48" s="190"/>
      <c r="C48" s="190"/>
      <c r="D48" s="191"/>
      <c r="E48" s="191"/>
      <c r="F48" s="191"/>
      <c r="G48" s="192"/>
      <c r="H48" s="191"/>
      <c r="I48" s="191"/>
      <c r="J48" s="191"/>
    </row>
    <row r="49" spans="1:10" x14ac:dyDescent="0.2">
      <c r="A49" s="189" t="str">
        <f t="shared" si="1"/>
        <v>38.</v>
      </c>
      <c r="B49" s="190"/>
      <c r="C49" s="190"/>
      <c r="D49" s="191"/>
      <c r="E49" s="191"/>
      <c r="F49" s="191"/>
      <c r="G49" s="192"/>
      <c r="H49" s="191"/>
      <c r="I49" s="191"/>
      <c r="J49" s="191"/>
    </row>
    <row r="50" spans="1:10" x14ac:dyDescent="0.2">
      <c r="A50" s="189" t="str">
        <f t="shared" si="1"/>
        <v>39.</v>
      </c>
      <c r="B50" s="190"/>
      <c r="C50" s="190"/>
      <c r="D50" s="191"/>
      <c r="E50" s="191"/>
      <c r="F50" s="191"/>
      <c r="G50" s="192"/>
      <c r="H50" s="191"/>
      <c r="I50" s="191"/>
      <c r="J50" s="191"/>
    </row>
    <row r="51" spans="1:10" x14ac:dyDescent="0.2">
      <c r="A51" s="189" t="str">
        <f t="shared" si="1"/>
        <v>40.</v>
      </c>
      <c r="B51" s="190"/>
      <c r="C51" s="190"/>
      <c r="D51" s="191"/>
      <c r="E51" s="191"/>
      <c r="F51" s="191"/>
      <c r="G51" s="192"/>
      <c r="H51" s="191"/>
      <c r="I51" s="191"/>
      <c r="J51" s="191"/>
    </row>
    <row r="52" spans="1:10" x14ac:dyDescent="0.2">
      <c r="A52" s="189" t="str">
        <f t="shared" si="1"/>
        <v>41.</v>
      </c>
      <c r="B52" s="190"/>
      <c r="C52" s="190"/>
      <c r="D52" s="191"/>
      <c r="E52" s="191"/>
      <c r="F52" s="191"/>
      <c r="G52" s="192"/>
      <c r="H52" s="191"/>
      <c r="I52" s="191"/>
      <c r="J52" s="191"/>
    </row>
    <row r="53" spans="1:10" x14ac:dyDescent="0.2">
      <c r="A53" s="189" t="str">
        <f t="shared" si="1"/>
        <v>42.</v>
      </c>
      <c r="B53" s="190"/>
      <c r="C53" s="190"/>
      <c r="D53" s="191"/>
      <c r="E53" s="191"/>
      <c r="F53" s="191"/>
      <c r="G53" s="192"/>
      <c r="H53" s="191"/>
      <c r="I53" s="191"/>
      <c r="J53" s="191"/>
    </row>
    <row r="54" spans="1:10" x14ac:dyDescent="0.2">
      <c r="A54" s="189" t="str">
        <f t="shared" si="1"/>
        <v>43.</v>
      </c>
      <c r="B54" s="190"/>
      <c r="C54" s="190"/>
      <c r="D54" s="191"/>
      <c r="E54" s="191"/>
      <c r="F54" s="191"/>
      <c r="G54" s="192"/>
      <c r="H54" s="191"/>
      <c r="I54" s="191"/>
      <c r="J54" s="191"/>
    </row>
    <row r="55" spans="1:10" x14ac:dyDescent="0.2">
      <c r="A55" s="189" t="str">
        <f t="shared" si="1"/>
        <v>44.</v>
      </c>
      <c r="B55" s="190"/>
      <c r="C55" s="190"/>
      <c r="D55" s="191"/>
      <c r="E55" s="191"/>
      <c r="F55" s="191"/>
      <c r="G55" s="192"/>
      <c r="H55" s="191"/>
      <c r="I55" s="191"/>
      <c r="J55" s="191"/>
    </row>
    <row r="56" spans="1:10" x14ac:dyDescent="0.2">
      <c r="A56" s="189" t="str">
        <f t="shared" si="1"/>
        <v>45.</v>
      </c>
      <c r="B56" s="190"/>
      <c r="C56" s="190"/>
      <c r="D56" s="191"/>
      <c r="E56" s="191"/>
      <c r="F56" s="191"/>
      <c r="G56" s="192"/>
      <c r="H56" s="191"/>
      <c r="I56" s="191"/>
      <c r="J56" s="191"/>
    </row>
    <row r="57" spans="1:10" x14ac:dyDescent="0.2">
      <c r="A57" s="189" t="str">
        <f t="shared" si="1"/>
        <v>46.</v>
      </c>
      <c r="B57" s="190"/>
      <c r="C57" s="190"/>
      <c r="D57" s="191"/>
      <c r="E57" s="191"/>
      <c r="F57" s="191"/>
      <c r="G57" s="192"/>
      <c r="H57" s="191"/>
      <c r="I57" s="191"/>
      <c r="J57" s="191"/>
    </row>
    <row r="58" spans="1:10" x14ac:dyDescent="0.2">
      <c r="A58" s="189" t="str">
        <f t="shared" si="1"/>
        <v>47.</v>
      </c>
      <c r="B58" s="190"/>
      <c r="C58" s="190"/>
      <c r="D58" s="191"/>
      <c r="E58" s="191"/>
      <c r="F58" s="191"/>
      <c r="G58" s="192"/>
      <c r="H58" s="191"/>
      <c r="I58" s="191"/>
      <c r="J58" s="191"/>
    </row>
    <row r="59" spans="1:10" x14ac:dyDescent="0.2">
      <c r="A59" s="189" t="str">
        <f t="shared" si="1"/>
        <v>48.</v>
      </c>
      <c r="B59" s="190"/>
      <c r="C59" s="190"/>
      <c r="D59" s="191"/>
      <c r="E59" s="191"/>
      <c r="F59" s="191"/>
      <c r="G59" s="192"/>
      <c r="H59" s="191"/>
      <c r="I59" s="191"/>
      <c r="J59" s="191"/>
    </row>
    <row r="60" spans="1:10" x14ac:dyDescent="0.2">
      <c r="A60" s="189" t="str">
        <f t="shared" si="1"/>
        <v>49.</v>
      </c>
      <c r="B60" s="190"/>
      <c r="C60" s="190"/>
      <c r="D60" s="191"/>
      <c r="E60" s="191"/>
      <c r="F60" s="191"/>
      <c r="G60" s="192"/>
      <c r="H60" s="191"/>
      <c r="I60" s="191"/>
      <c r="J60" s="191"/>
    </row>
    <row r="61" spans="1:10" x14ac:dyDescent="0.2">
      <c r="A61" s="189" t="str">
        <f t="shared" si="1"/>
        <v>50.</v>
      </c>
      <c r="B61" s="190"/>
      <c r="C61" s="190"/>
      <c r="D61" s="191"/>
      <c r="E61" s="191"/>
      <c r="F61" s="191"/>
      <c r="G61" s="192"/>
      <c r="H61" s="191"/>
      <c r="I61" s="191"/>
      <c r="J61" s="191"/>
    </row>
    <row r="62" spans="1:10" x14ac:dyDescent="0.2">
      <c r="A62" s="189" t="str">
        <f t="shared" si="1"/>
        <v>51.</v>
      </c>
      <c r="B62" s="190"/>
      <c r="C62" s="190"/>
      <c r="D62" s="191"/>
      <c r="E62" s="191"/>
      <c r="F62" s="191"/>
      <c r="G62" s="192"/>
      <c r="H62" s="191"/>
      <c r="I62" s="191"/>
      <c r="J62" s="191"/>
    </row>
    <row r="63" spans="1:10" x14ac:dyDescent="0.2">
      <c r="A63" s="189" t="str">
        <f t="shared" si="1"/>
        <v>52.</v>
      </c>
      <c r="B63" s="190"/>
      <c r="C63" s="190"/>
      <c r="D63" s="191"/>
      <c r="E63" s="191"/>
      <c r="F63" s="191"/>
      <c r="G63" s="192"/>
      <c r="H63" s="191"/>
      <c r="I63" s="191"/>
      <c r="J63" s="191"/>
    </row>
    <row r="64" spans="1:10" x14ac:dyDescent="0.2">
      <c r="A64" s="189" t="str">
        <f t="shared" si="1"/>
        <v>53.</v>
      </c>
      <c r="B64" s="190"/>
      <c r="C64" s="190"/>
      <c r="D64" s="191"/>
      <c r="E64" s="191"/>
      <c r="F64" s="191"/>
      <c r="G64" s="192"/>
      <c r="H64" s="191"/>
      <c r="I64" s="191"/>
      <c r="J64" s="191"/>
    </row>
    <row r="65" spans="1:10" x14ac:dyDescent="0.2">
      <c r="A65" s="189" t="str">
        <f t="shared" si="1"/>
        <v>54.</v>
      </c>
      <c r="B65" s="190"/>
      <c r="C65" s="190"/>
      <c r="D65" s="191"/>
      <c r="E65" s="191"/>
      <c r="F65" s="191"/>
      <c r="G65" s="192"/>
      <c r="H65" s="191"/>
      <c r="I65" s="191"/>
      <c r="J65" s="191"/>
    </row>
    <row r="66" spans="1:10" x14ac:dyDescent="0.2">
      <c r="A66" s="189" t="str">
        <f t="shared" si="1"/>
        <v>55.</v>
      </c>
      <c r="B66" s="190"/>
      <c r="C66" s="190"/>
      <c r="D66" s="191"/>
      <c r="E66" s="191"/>
      <c r="F66" s="191"/>
      <c r="G66" s="192"/>
      <c r="H66" s="191"/>
      <c r="I66" s="191"/>
      <c r="J66" s="191"/>
    </row>
    <row r="67" spans="1:10" x14ac:dyDescent="0.2">
      <c r="A67" s="189" t="str">
        <f t="shared" si="1"/>
        <v>56.</v>
      </c>
      <c r="B67" s="190"/>
      <c r="C67" s="190"/>
      <c r="D67" s="191"/>
      <c r="E67" s="191"/>
      <c r="F67" s="191"/>
      <c r="G67" s="192"/>
      <c r="H67" s="191"/>
      <c r="I67" s="191"/>
      <c r="J67" s="191"/>
    </row>
    <row r="68" spans="1:10" x14ac:dyDescent="0.2">
      <c r="A68" s="189" t="str">
        <f t="shared" si="1"/>
        <v>57.</v>
      </c>
      <c r="B68" s="190"/>
      <c r="C68" s="190"/>
      <c r="D68" s="191"/>
      <c r="E68" s="191"/>
      <c r="F68" s="191"/>
      <c r="G68" s="192"/>
      <c r="H68" s="191"/>
      <c r="I68" s="191"/>
      <c r="J68" s="191"/>
    </row>
    <row r="69" spans="1:10" x14ac:dyDescent="0.2">
      <c r="A69" s="189" t="str">
        <f t="shared" si="1"/>
        <v>58.</v>
      </c>
      <c r="B69" s="190"/>
      <c r="C69" s="190"/>
      <c r="D69" s="191"/>
      <c r="E69" s="191"/>
      <c r="F69" s="191"/>
      <c r="G69" s="192"/>
      <c r="H69" s="191"/>
      <c r="I69" s="191"/>
      <c r="J69" s="191"/>
    </row>
    <row r="70" spans="1:10" x14ac:dyDescent="0.2">
      <c r="A70" s="189" t="str">
        <f t="shared" si="1"/>
        <v>59.</v>
      </c>
      <c r="B70" s="190"/>
      <c r="C70" s="190"/>
      <c r="D70" s="191"/>
      <c r="E70" s="191"/>
      <c r="F70" s="191"/>
      <c r="G70" s="192"/>
      <c r="H70" s="191"/>
      <c r="I70" s="191"/>
      <c r="J70" s="191"/>
    </row>
    <row r="71" spans="1:10" x14ac:dyDescent="0.2">
      <c r="A71" s="189" t="str">
        <f t="shared" si="1"/>
        <v>60.</v>
      </c>
      <c r="B71" s="190"/>
      <c r="C71" s="190"/>
      <c r="D71" s="191"/>
      <c r="E71" s="191"/>
      <c r="F71" s="191"/>
      <c r="G71" s="192"/>
      <c r="H71" s="191"/>
      <c r="I71" s="191"/>
      <c r="J71" s="191"/>
    </row>
    <row r="72" spans="1:10" x14ac:dyDescent="0.2">
      <c r="A72" s="189" t="str">
        <f t="shared" si="1"/>
        <v>61.</v>
      </c>
      <c r="B72" s="190"/>
      <c r="C72" s="190"/>
      <c r="D72" s="191"/>
      <c r="E72" s="191"/>
      <c r="F72" s="191"/>
      <c r="G72" s="192"/>
      <c r="H72" s="191"/>
      <c r="I72" s="191"/>
      <c r="J72" s="191"/>
    </row>
    <row r="73" spans="1:10" x14ac:dyDescent="0.2">
      <c r="A73" s="189" t="str">
        <f t="shared" si="1"/>
        <v>62.</v>
      </c>
      <c r="B73" s="190"/>
      <c r="C73" s="190"/>
      <c r="D73" s="191"/>
      <c r="E73" s="191"/>
      <c r="F73" s="191"/>
      <c r="G73" s="192"/>
      <c r="H73" s="191"/>
      <c r="I73" s="191"/>
      <c r="J73" s="191"/>
    </row>
    <row r="74" spans="1:10" x14ac:dyDescent="0.2">
      <c r="A74" s="189" t="str">
        <f t="shared" si="1"/>
        <v>63.</v>
      </c>
      <c r="B74" s="190"/>
      <c r="C74" s="190"/>
      <c r="D74" s="191"/>
      <c r="E74" s="191"/>
      <c r="F74" s="191"/>
      <c r="G74" s="192"/>
      <c r="H74" s="191"/>
      <c r="I74" s="191"/>
      <c r="J74" s="191"/>
    </row>
    <row r="75" spans="1:10" x14ac:dyDescent="0.2">
      <c r="A75" s="189" t="str">
        <f t="shared" si="1"/>
        <v>64.</v>
      </c>
      <c r="B75" s="190"/>
      <c r="C75" s="190"/>
      <c r="D75" s="191"/>
      <c r="E75" s="191"/>
      <c r="F75" s="191"/>
      <c r="G75" s="192"/>
      <c r="H75" s="191"/>
      <c r="I75" s="191"/>
      <c r="J75" s="191"/>
    </row>
    <row r="76" spans="1:10" x14ac:dyDescent="0.2">
      <c r="A76" s="189" t="str">
        <f t="shared" ref="A76:A111" si="2">(ROW()-ROW(StartTNNr)-1)&amp;"."</f>
        <v>65.</v>
      </c>
      <c r="B76" s="190"/>
      <c r="C76" s="190"/>
      <c r="D76" s="191"/>
      <c r="E76" s="191"/>
      <c r="F76" s="191"/>
      <c r="G76" s="192"/>
      <c r="H76" s="191"/>
      <c r="I76" s="191"/>
      <c r="J76" s="191"/>
    </row>
    <row r="77" spans="1:10" x14ac:dyDescent="0.2">
      <c r="A77" s="189" t="str">
        <f t="shared" si="2"/>
        <v>66.</v>
      </c>
      <c r="B77" s="190"/>
      <c r="C77" s="190"/>
      <c r="D77" s="191"/>
      <c r="E77" s="191"/>
      <c r="F77" s="191"/>
      <c r="G77" s="192"/>
      <c r="H77" s="191"/>
      <c r="I77" s="191"/>
      <c r="J77" s="191"/>
    </row>
    <row r="78" spans="1:10" x14ac:dyDescent="0.2">
      <c r="A78" s="189" t="str">
        <f t="shared" si="2"/>
        <v>67.</v>
      </c>
      <c r="B78" s="190"/>
      <c r="C78" s="190"/>
      <c r="D78" s="191"/>
      <c r="E78" s="191"/>
      <c r="F78" s="191"/>
      <c r="G78" s="192"/>
      <c r="H78" s="191"/>
      <c r="I78" s="191"/>
      <c r="J78" s="191"/>
    </row>
    <row r="79" spans="1:10" x14ac:dyDescent="0.2">
      <c r="A79" s="189" t="str">
        <f t="shared" si="2"/>
        <v>68.</v>
      </c>
      <c r="B79" s="190"/>
      <c r="C79" s="190"/>
      <c r="D79" s="191"/>
      <c r="E79" s="191"/>
      <c r="F79" s="191"/>
      <c r="G79" s="192"/>
      <c r="H79" s="191"/>
      <c r="I79" s="191"/>
      <c r="J79" s="191"/>
    </row>
    <row r="80" spans="1:10" x14ac:dyDescent="0.2">
      <c r="A80" s="189" t="str">
        <f t="shared" si="2"/>
        <v>69.</v>
      </c>
      <c r="B80" s="190"/>
      <c r="C80" s="190"/>
      <c r="D80" s="191"/>
      <c r="E80" s="191"/>
      <c r="F80" s="191"/>
      <c r="G80" s="192"/>
      <c r="H80" s="191"/>
      <c r="I80" s="191"/>
      <c r="J80" s="191"/>
    </row>
    <row r="81" spans="1:10" x14ac:dyDescent="0.2">
      <c r="A81" s="189" t="str">
        <f t="shared" si="2"/>
        <v>70.</v>
      </c>
      <c r="B81" s="190"/>
      <c r="C81" s="190"/>
      <c r="D81" s="191"/>
      <c r="E81" s="191"/>
      <c r="F81" s="191"/>
      <c r="G81" s="192"/>
      <c r="H81" s="191"/>
      <c r="I81" s="191"/>
      <c r="J81" s="191"/>
    </row>
    <row r="82" spans="1:10" x14ac:dyDescent="0.2">
      <c r="A82" s="189" t="str">
        <f t="shared" si="2"/>
        <v>71.</v>
      </c>
      <c r="B82" s="190"/>
      <c r="C82" s="190"/>
      <c r="D82" s="191"/>
      <c r="E82" s="191"/>
      <c r="F82" s="191"/>
      <c r="G82" s="192"/>
      <c r="H82" s="191"/>
      <c r="I82" s="191"/>
      <c r="J82" s="191"/>
    </row>
    <row r="83" spans="1:10" x14ac:dyDescent="0.2">
      <c r="A83" s="189" t="str">
        <f t="shared" si="2"/>
        <v>72.</v>
      </c>
      <c r="B83" s="190"/>
      <c r="C83" s="190"/>
      <c r="D83" s="191"/>
      <c r="E83" s="191"/>
      <c r="F83" s="191"/>
      <c r="G83" s="192"/>
      <c r="H83" s="191"/>
      <c r="I83" s="191"/>
      <c r="J83" s="191"/>
    </row>
    <row r="84" spans="1:10" x14ac:dyDescent="0.2">
      <c r="A84" s="189" t="str">
        <f t="shared" si="2"/>
        <v>73.</v>
      </c>
      <c r="B84" s="190"/>
      <c r="C84" s="190"/>
      <c r="D84" s="191"/>
      <c r="E84" s="191"/>
      <c r="F84" s="191"/>
      <c r="G84" s="192"/>
      <c r="H84" s="191"/>
      <c r="I84" s="191"/>
      <c r="J84" s="191"/>
    </row>
    <row r="85" spans="1:10" x14ac:dyDescent="0.2">
      <c r="A85" s="189" t="str">
        <f t="shared" si="2"/>
        <v>74.</v>
      </c>
      <c r="B85" s="190"/>
      <c r="C85" s="190"/>
      <c r="D85" s="191"/>
      <c r="E85" s="191"/>
      <c r="F85" s="191"/>
      <c r="G85" s="192"/>
      <c r="H85" s="191"/>
      <c r="I85" s="191"/>
      <c r="J85" s="191"/>
    </row>
    <row r="86" spans="1:10" x14ac:dyDescent="0.2">
      <c r="A86" s="189" t="str">
        <f t="shared" si="2"/>
        <v>75.</v>
      </c>
      <c r="B86" s="190"/>
      <c r="C86" s="190"/>
      <c r="D86" s="191"/>
      <c r="E86" s="191"/>
      <c r="F86" s="191"/>
      <c r="G86" s="192"/>
      <c r="H86" s="191"/>
      <c r="I86" s="191"/>
      <c r="J86" s="191"/>
    </row>
    <row r="87" spans="1:10" x14ac:dyDescent="0.2">
      <c r="A87" s="189" t="str">
        <f t="shared" si="2"/>
        <v>76.</v>
      </c>
      <c r="B87" s="190"/>
      <c r="C87" s="190"/>
      <c r="D87" s="191"/>
      <c r="E87" s="191"/>
      <c r="F87" s="191"/>
      <c r="G87" s="192"/>
      <c r="H87" s="191"/>
      <c r="I87" s="191"/>
      <c r="J87" s="191"/>
    </row>
    <row r="88" spans="1:10" x14ac:dyDescent="0.2">
      <c r="A88" s="189" t="str">
        <f t="shared" si="2"/>
        <v>77.</v>
      </c>
      <c r="B88" s="190"/>
      <c r="C88" s="190"/>
      <c r="D88" s="191"/>
      <c r="E88" s="191"/>
      <c r="F88" s="191"/>
      <c r="G88" s="192"/>
      <c r="H88" s="191"/>
      <c r="I88" s="191"/>
      <c r="J88" s="191"/>
    </row>
    <row r="89" spans="1:10" x14ac:dyDescent="0.2">
      <c r="A89" s="189" t="str">
        <f t="shared" si="2"/>
        <v>78.</v>
      </c>
      <c r="B89" s="190"/>
      <c r="C89" s="190"/>
      <c r="D89" s="191"/>
      <c r="E89" s="191"/>
      <c r="F89" s="191"/>
      <c r="G89" s="192"/>
      <c r="H89" s="191"/>
      <c r="I89" s="191"/>
      <c r="J89" s="191"/>
    </row>
    <row r="90" spans="1:10" x14ac:dyDescent="0.2">
      <c r="A90" s="189" t="str">
        <f t="shared" si="2"/>
        <v>79.</v>
      </c>
      <c r="B90" s="190"/>
      <c r="C90" s="190"/>
      <c r="D90" s="191"/>
      <c r="E90" s="191"/>
      <c r="F90" s="191"/>
      <c r="G90" s="192"/>
      <c r="H90" s="191"/>
      <c r="I90" s="191"/>
      <c r="J90" s="191"/>
    </row>
    <row r="91" spans="1:10" x14ac:dyDescent="0.2">
      <c r="A91" s="189" t="str">
        <f t="shared" si="2"/>
        <v>80.</v>
      </c>
      <c r="B91" s="190"/>
      <c r="C91" s="190"/>
      <c r="D91" s="191"/>
      <c r="E91" s="191"/>
      <c r="F91" s="191"/>
      <c r="G91" s="192"/>
      <c r="H91" s="191"/>
      <c r="I91" s="191"/>
      <c r="J91" s="191"/>
    </row>
    <row r="92" spans="1:10" x14ac:dyDescent="0.2">
      <c r="A92" s="189" t="str">
        <f t="shared" si="2"/>
        <v>81.</v>
      </c>
      <c r="B92" s="190"/>
      <c r="C92" s="190"/>
      <c r="D92" s="191"/>
      <c r="E92" s="191"/>
      <c r="F92" s="191"/>
      <c r="G92" s="192"/>
      <c r="H92" s="191"/>
      <c r="I92" s="191"/>
      <c r="J92" s="191"/>
    </row>
    <row r="93" spans="1:10" x14ac:dyDescent="0.2">
      <c r="A93" s="189" t="str">
        <f t="shared" si="2"/>
        <v>82.</v>
      </c>
      <c r="B93" s="190"/>
      <c r="C93" s="190"/>
      <c r="D93" s="191"/>
      <c r="E93" s="191"/>
      <c r="F93" s="191"/>
      <c r="G93" s="192"/>
      <c r="H93" s="191"/>
      <c r="I93" s="191"/>
      <c r="J93" s="191"/>
    </row>
    <row r="94" spans="1:10" x14ac:dyDescent="0.2">
      <c r="A94" s="189" t="str">
        <f t="shared" si="2"/>
        <v>83.</v>
      </c>
      <c r="B94" s="190"/>
      <c r="C94" s="190"/>
      <c r="D94" s="191"/>
      <c r="E94" s="191"/>
      <c r="F94" s="191"/>
      <c r="G94" s="192"/>
      <c r="H94" s="191"/>
      <c r="I94" s="191"/>
      <c r="J94" s="191"/>
    </row>
    <row r="95" spans="1:10" x14ac:dyDescent="0.2">
      <c r="A95" s="189" t="str">
        <f t="shared" si="2"/>
        <v>84.</v>
      </c>
      <c r="B95" s="190"/>
      <c r="C95" s="190"/>
      <c r="D95" s="191"/>
      <c r="E95" s="191"/>
      <c r="F95" s="191"/>
      <c r="G95" s="192"/>
      <c r="H95" s="191"/>
      <c r="I95" s="191"/>
      <c r="J95" s="191"/>
    </row>
    <row r="96" spans="1:10" x14ac:dyDescent="0.2">
      <c r="A96" s="189" t="str">
        <f t="shared" si="2"/>
        <v>85.</v>
      </c>
      <c r="B96" s="190"/>
      <c r="C96" s="190"/>
      <c r="D96" s="191"/>
      <c r="E96" s="191"/>
      <c r="F96" s="191"/>
      <c r="G96" s="192"/>
      <c r="H96" s="191"/>
      <c r="I96" s="191"/>
      <c r="J96" s="191"/>
    </row>
    <row r="97" spans="1:10" x14ac:dyDescent="0.2">
      <c r="A97" s="189" t="str">
        <f t="shared" si="2"/>
        <v>86.</v>
      </c>
      <c r="B97" s="190"/>
      <c r="C97" s="190"/>
      <c r="D97" s="191"/>
      <c r="E97" s="191"/>
      <c r="F97" s="191"/>
      <c r="G97" s="192"/>
      <c r="H97" s="191"/>
      <c r="I97" s="191"/>
      <c r="J97" s="191"/>
    </row>
    <row r="98" spans="1:10" x14ac:dyDescent="0.2">
      <c r="A98" s="189" t="str">
        <f t="shared" si="2"/>
        <v>87.</v>
      </c>
      <c r="B98" s="190"/>
      <c r="C98" s="190"/>
      <c r="D98" s="191"/>
      <c r="E98" s="191"/>
      <c r="F98" s="191"/>
      <c r="G98" s="192"/>
      <c r="H98" s="191"/>
      <c r="I98" s="191"/>
      <c r="J98" s="191"/>
    </row>
    <row r="99" spans="1:10" x14ac:dyDescent="0.2">
      <c r="A99" s="189" t="str">
        <f t="shared" si="2"/>
        <v>88.</v>
      </c>
      <c r="B99" s="190"/>
      <c r="C99" s="190"/>
      <c r="D99" s="191"/>
      <c r="E99" s="191"/>
      <c r="F99" s="191"/>
      <c r="G99" s="192"/>
      <c r="H99" s="191"/>
      <c r="I99" s="191"/>
      <c r="J99" s="191"/>
    </row>
    <row r="100" spans="1:10" x14ac:dyDescent="0.2">
      <c r="A100" s="189" t="str">
        <f t="shared" si="2"/>
        <v>89.</v>
      </c>
      <c r="B100" s="190"/>
      <c r="C100" s="190"/>
      <c r="D100" s="191"/>
      <c r="E100" s="191"/>
      <c r="F100" s="191"/>
      <c r="G100" s="192"/>
      <c r="H100" s="191"/>
      <c r="I100" s="191"/>
      <c r="J100" s="191"/>
    </row>
    <row r="101" spans="1:10" x14ac:dyDescent="0.2">
      <c r="A101" s="189" t="str">
        <f t="shared" si="2"/>
        <v>90.</v>
      </c>
      <c r="B101" s="190"/>
      <c r="C101" s="190"/>
      <c r="D101" s="191"/>
      <c r="E101" s="191"/>
      <c r="F101" s="191"/>
      <c r="G101" s="192"/>
      <c r="H101" s="191"/>
      <c r="I101" s="191"/>
      <c r="J101" s="191"/>
    </row>
    <row r="102" spans="1:10" x14ac:dyDescent="0.2">
      <c r="A102" s="189" t="str">
        <f t="shared" si="2"/>
        <v>91.</v>
      </c>
      <c r="B102" s="190"/>
      <c r="C102" s="190"/>
      <c r="D102" s="191"/>
      <c r="E102" s="191"/>
      <c r="F102" s="191"/>
      <c r="G102" s="192"/>
      <c r="H102" s="191"/>
      <c r="I102" s="191"/>
      <c r="J102" s="191"/>
    </row>
    <row r="103" spans="1:10" x14ac:dyDescent="0.2">
      <c r="A103" s="189" t="str">
        <f t="shared" si="2"/>
        <v>92.</v>
      </c>
      <c r="B103" s="190"/>
      <c r="C103" s="190"/>
      <c r="D103" s="191"/>
      <c r="E103" s="191"/>
      <c r="F103" s="191"/>
      <c r="G103" s="192"/>
      <c r="H103" s="191"/>
      <c r="I103" s="191"/>
      <c r="J103" s="191"/>
    </row>
    <row r="104" spans="1:10" x14ac:dyDescent="0.2">
      <c r="A104" s="189" t="str">
        <f t="shared" si="2"/>
        <v>93.</v>
      </c>
      <c r="B104" s="190"/>
      <c r="C104" s="190"/>
      <c r="D104" s="191"/>
      <c r="E104" s="191"/>
      <c r="F104" s="191"/>
      <c r="G104" s="192"/>
      <c r="H104" s="191"/>
      <c r="I104" s="191"/>
      <c r="J104" s="191"/>
    </row>
    <row r="105" spans="1:10" x14ac:dyDescent="0.2">
      <c r="A105" s="189" t="str">
        <f t="shared" si="2"/>
        <v>94.</v>
      </c>
      <c r="B105" s="190"/>
      <c r="C105" s="190"/>
      <c r="D105" s="191"/>
      <c r="E105" s="191"/>
      <c r="F105" s="191"/>
      <c r="G105" s="192"/>
      <c r="H105" s="191"/>
      <c r="I105" s="191"/>
      <c r="J105" s="191"/>
    </row>
    <row r="106" spans="1:10" x14ac:dyDescent="0.2">
      <c r="A106" s="189" t="str">
        <f t="shared" si="2"/>
        <v>95.</v>
      </c>
      <c r="B106" s="190"/>
      <c r="C106" s="190"/>
      <c r="D106" s="191"/>
      <c r="E106" s="191"/>
      <c r="F106" s="191"/>
      <c r="G106" s="192"/>
      <c r="H106" s="191"/>
      <c r="I106" s="191"/>
      <c r="J106" s="191"/>
    </row>
    <row r="107" spans="1:10" x14ac:dyDescent="0.2">
      <c r="A107" s="189" t="str">
        <f t="shared" si="2"/>
        <v>96.</v>
      </c>
      <c r="B107" s="190"/>
      <c r="C107" s="190"/>
      <c r="D107" s="191"/>
      <c r="E107" s="191"/>
      <c r="F107" s="191"/>
      <c r="G107" s="192"/>
      <c r="H107" s="191"/>
      <c r="I107" s="191"/>
      <c r="J107" s="191"/>
    </row>
    <row r="108" spans="1:10" x14ac:dyDescent="0.2">
      <c r="A108" s="189" t="str">
        <f t="shared" si="2"/>
        <v>97.</v>
      </c>
      <c r="B108" s="190"/>
      <c r="C108" s="190"/>
      <c r="D108" s="191"/>
      <c r="E108" s="191"/>
      <c r="F108" s="191"/>
      <c r="G108" s="192"/>
      <c r="H108" s="191"/>
      <c r="I108" s="191"/>
      <c r="J108" s="191"/>
    </row>
    <row r="109" spans="1:10" x14ac:dyDescent="0.2">
      <c r="A109" s="189" t="str">
        <f t="shared" si="2"/>
        <v>98.</v>
      </c>
      <c r="B109" s="190"/>
      <c r="C109" s="190"/>
      <c r="D109" s="191"/>
      <c r="E109" s="191"/>
      <c r="F109" s="191"/>
      <c r="G109" s="192"/>
      <c r="H109" s="191"/>
      <c r="I109" s="191"/>
      <c r="J109" s="191"/>
    </row>
    <row r="110" spans="1:10" x14ac:dyDescent="0.2">
      <c r="A110" s="189" t="str">
        <f t="shared" si="2"/>
        <v>99.</v>
      </c>
      <c r="B110" s="190"/>
      <c r="C110" s="190"/>
      <c r="D110" s="191"/>
      <c r="E110" s="191"/>
      <c r="F110" s="191"/>
      <c r="G110" s="192"/>
      <c r="H110" s="191"/>
      <c r="I110" s="191"/>
      <c r="J110" s="191"/>
    </row>
    <row r="111" spans="1:10" x14ac:dyDescent="0.2">
      <c r="A111" s="189" t="str">
        <f t="shared" si="2"/>
        <v>100.</v>
      </c>
      <c r="B111" s="190"/>
      <c r="C111" s="190"/>
      <c r="D111" s="191"/>
      <c r="E111" s="191"/>
      <c r="F111" s="191"/>
      <c r="G111" s="192"/>
      <c r="H111" s="191"/>
      <c r="I111" s="191"/>
      <c r="J111" s="191"/>
    </row>
  </sheetData>
  <sheetProtection algorithmName="SHA-512" hashValue="cEo8/+aM8hqqQW5ac692biXhS64Zaj4N+5RQno7kIq1nSpxV0cQdsUdNCOI1dbAHKh2MbrJQfST/iQXqJMVvpg==" saltValue="rS/dEilXlA1qClQunEYCXQ==" spinCount="100000" sheet="1" objects="1" scenarios="1" insertRows="0" deleteRows="0"/>
  <customSheetViews>
    <customSheetView guid="{803B459B-CF21-4019-9401-EBFEB55FC8DF}" showPageBreaks="1" printArea="1" hiddenColumns="1" view="pageLayout">
      <selection activeCell="C7" sqref="C7:G7"/>
      <rowBreaks count="5" manualBreakCount="5">
        <brk id="22" max="16383" man="1"/>
        <brk id="49" max="16383" man="1"/>
        <brk id="75" max="16383" man="1"/>
        <brk id="103" max="16383" man="1"/>
        <brk id="129" max="16383" man="1"/>
      </rowBreaks>
      <pageMargins left="0.7" right="0.57291666666666663" top="0.78740157499999996" bottom="0.78740157499999996" header="0.3" footer="0.3"/>
      <pageSetup paperSize="9" orientation="landscape" r:id="rId1"/>
      <headerFooter>
        <oddHeader xml:space="preserve">&amp;L&amp;"Arial,Standard"Teilnehmendenliste&amp;C&amp;"Arial,Standard"AEJ&amp;R&amp;"Arial,Standard"DPSG Bayern
Version 10/2022
</oddHeader>
        <oddFooter>&amp;R&amp;"Arial,Standard"&amp;10 Seite &amp;P von &amp;N</oddFooter>
      </headerFooter>
    </customSheetView>
  </customSheetViews>
  <mergeCells count="7">
    <mergeCell ref="H10:J10"/>
    <mergeCell ref="A1:J1"/>
    <mergeCell ref="C5:G5"/>
    <mergeCell ref="C6:G6"/>
    <mergeCell ref="C7:G7"/>
    <mergeCell ref="C4:G4"/>
    <mergeCell ref="C3:G3"/>
  </mergeCells>
  <phoneticPr fontId="63" type="noConversion"/>
  <pageMargins left="0.70866141732283472" right="0.59055118110236227" top="0.78740157480314965" bottom="0.78740157480314965" header="0.31496062992125984" footer="0.31496062992125984"/>
  <pageSetup paperSize="9" scale="74" fitToHeight="0" orientation="landscape" r:id="rId2"/>
  <headerFooter>
    <oddHeader xml:space="preserve">&amp;L&amp;"Arial,Standard"&amp;8Teilnehmendenliste - TN&amp;C&amp;"Arial,Standard"&amp;8AEJ&amp;R&amp;"Arial,Standard"&amp;8DPSG Bayern
 Version 1/2025&amp;11
&amp;K000000
&amp;K01+000
</oddHeader>
    <oddFooter>&amp;R&amp;"Arial,Standard"&amp;10 Seite &amp;P von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F817-356B-4C71-8B66-B78F4ABC0736}">
  <sheetPr>
    <tabColor theme="4" tint="-0.249977111117893"/>
    <pageSetUpPr fitToPage="1"/>
  </sheetPr>
  <dimension ref="A1:X60"/>
  <sheetViews>
    <sheetView view="pageLayout" zoomScaleNormal="100" workbookViewId="0">
      <selection activeCell="B11" sqref="B11"/>
    </sheetView>
  </sheetViews>
  <sheetFormatPr baseColWidth="10" defaultColWidth="11.42578125" defaultRowHeight="14.25" x14ac:dyDescent="0.2"/>
  <cols>
    <col min="1" max="1" width="4.85546875" style="193" customWidth="1"/>
    <col min="2" max="2" width="31.42578125" style="193" customWidth="1"/>
    <col min="3" max="3" width="21.5703125" style="193" customWidth="1"/>
    <col min="4" max="5" width="5.140625" style="193" customWidth="1"/>
    <col min="6" max="6" width="5" style="193" customWidth="1"/>
    <col min="7" max="7" width="33.42578125" style="193" customWidth="1"/>
    <col min="8" max="8" width="8.85546875" style="193" customWidth="1"/>
    <col min="9" max="9" width="14" style="267" customWidth="1"/>
    <col min="10" max="23" width="3.28515625" style="193" customWidth="1"/>
    <col min="24" max="24" width="3.28515625" style="193" hidden="1" customWidth="1"/>
    <col min="25" max="46" width="3.28515625" style="193" customWidth="1"/>
    <col min="47" max="16384" width="11.42578125" style="193"/>
  </cols>
  <sheetData>
    <row r="1" spans="1:24" s="89" customFormat="1" ht="23.25" x14ac:dyDescent="0.35">
      <c r="A1" s="335" t="s">
        <v>439</v>
      </c>
      <c r="B1" s="335"/>
      <c r="C1" s="335"/>
      <c r="D1" s="335"/>
      <c r="E1" s="335"/>
      <c r="F1" s="335"/>
      <c r="G1" s="335"/>
      <c r="H1" s="335"/>
      <c r="I1" s="335"/>
      <c r="J1" s="237"/>
      <c r="K1" s="237"/>
      <c r="L1" s="237"/>
      <c r="M1" s="237"/>
      <c r="N1" s="237"/>
      <c r="O1" s="237"/>
      <c r="P1" s="237"/>
      <c r="Q1" s="237"/>
      <c r="R1" s="237"/>
      <c r="S1" s="237"/>
      <c r="T1" s="237"/>
      <c r="U1" s="237"/>
      <c r="V1" s="237"/>
      <c r="W1" s="237"/>
    </row>
    <row r="2" spans="1:24" s="89" customFormat="1" x14ac:dyDescent="0.2">
      <c r="I2" s="264"/>
    </row>
    <row r="3" spans="1:24" s="89" customFormat="1" ht="15.75" x14ac:dyDescent="0.25">
      <c r="A3" s="90" t="s">
        <v>168</v>
      </c>
      <c r="B3" s="90"/>
      <c r="C3" s="340">
        <f>'TN-Liste_AEJ'!C3:G3</f>
        <v>0</v>
      </c>
      <c r="D3" s="340"/>
      <c r="E3" s="340"/>
      <c r="F3" s="340"/>
      <c r="G3" s="340"/>
      <c r="H3" s="91"/>
      <c r="I3" s="264"/>
    </row>
    <row r="4" spans="1:24" s="89" customFormat="1" ht="15.75" x14ac:dyDescent="0.25">
      <c r="A4" s="92" t="s">
        <v>119</v>
      </c>
      <c r="B4" s="90"/>
      <c r="C4" s="341">
        <f>'TN-Liste_AEJ'!C4:G4</f>
        <v>0</v>
      </c>
      <c r="D4" s="341"/>
      <c r="E4" s="341"/>
      <c r="F4" s="341"/>
      <c r="G4" s="341"/>
      <c r="H4" s="91"/>
      <c r="I4" s="264"/>
      <c r="X4" s="89" t="s">
        <v>145</v>
      </c>
    </row>
    <row r="5" spans="1:24" s="89" customFormat="1" ht="15.75" x14ac:dyDescent="0.25">
      <c r="A5" s="90" t="s">
        <v>165</v>
      </c>
      <c r="B5" s="90"/>
      <c r="C5" s="341">
        <f>'TN-Liste_AEJ'!C5:G5</f>
        <v>0</v>
      </c>
      <c r="D5" s="341"/>
      <c r="E5" s="341"/>
      <c r="F5" s="341"/>
      <c r="G5" s="341"/>
      <c r="H5" s="91"/>
      <c r="I5" s="265"/>
      <c r="X5" s="89" t="s">
        <v>146</v>
      </c>
    </row>
    <row r="6" spans="1:24" s="89" customFormat="1" ht="15.75" x14ac:dyDescent="0.25">
      <c r="A6" s="90" t="s">
        <v>120</v>
      </c>
      <c r="B6" s="90"/>
      <c r="C6" s="339">
        <f>'TN-Liste_AEJ'!C6:G6</f>
        <v>0</v>
      </c>
      <c r="D6" s="339"/>
      <c r="E6" s="339"/>
      <c r="F6" s="339"/>
      <c r="G6" s="339"/>
      <c r="H6" s="235"/>
      <c r="I6" s="264"/>
    </row>
    <row r="7" spans="1:24" s="89" customFormat="1" ht="15.75" x14ac:dyDescent="0.25">
      <c r="A7" s="90" t="s">
        <v>121</v>
      </c>
      <c r="B7" s="90"/>
      <c r="C7" s="339">
        <f>'TN-Liste_AEJ'!C7:G7</f>
        <v>0</v>
      </c>
      <c r="D7" s="339"/>
      <c r="E7" s="339"/>
      <c r="F7" s="339"/>
      <c r="G7" s="339"/>
      <c r="H7" s="235"/>
      <c r="I7" s="264"/>
    </row>
    <row r="8" spans="1:24" s="89" customFormat="1" x14ac:dyDescent="0.2">
      <c r="I8" s="264"/>
      <c r="X8" s="89" t="s">
        <v>147</v>
      </c>
    </row>
    <row r="9" spans="1:24" s="89" customFormat="1" ht="15.75" x14ac:dyDescent="0.25">
      <c r="A9" s="93" t="s">
        <v>365</v>
      </c>
      <c r="B9" s="93"/>
      <c r="C9" s="93"/>
      <c r="D9" s="93"/>
      <c r="E9" s="93"/>
      <c r="F9" s="93"/>
      <c r="G9" s="93"/>
      <c r="H9" s="93"/>
      <c r="I9" s="266"/>
      <c r="J9" s="93"/>
      <c r="K9" s="93"/>
      <c r="L9" s="93"/>
      <c r="M9" s="93"/>
      <c r="N9" s="93"/>
      <c r="O9" s="93"/>
      <c r="P9" s="93"/>
      <c r="Q9" s="93"/>
      <c r="R9" s="93"/>
      <c r="S9" s="93"/>
      <c r="T9" s="93"/>
      <c r="U9" s="93"/>
      <c r="V9" s="93"/>
      <c r="W9" s="93"/>
      <c r="X9" s="89" t="s">
        <v>148</v>
      </c>
    </row>
    <row r="10" spans="1:24" s="89" customFormat="1" ht="30.75" customHeight="1" x14ac:dyDescent="0.2">
      <c r="A10" s="94" t="s">
        <v>122</v>
      </c>
      <c r="B10" s="95" t="s">
        <v>321</v>
      </c>
      <c r="C10" s="96" t="s">
        <v>173</v>
      </c>
      <c r="D10" s="96" t="s">
        <v>142</v>
      </c>
      <c r="E10" s="96" t="s">
        <v>141</v>
      </c>
      <c r="F10" s="96" t="s">
        <v>280</v>
      </c>
      <c r="G10" s="97" t="s">
        <v>276</v>
      </c>
      <c r="H10" s="96" t="s">
        <v>123</v>
      </c>
      <c r="I10" s="96" t="s">
        <v>125</v>
      </c>
    </row>
    <row r="11" spans="1:24" ht="15" x14ac:dyDescent="0.2">
      <c r="A11" s="194" t="str">
        <f t="shared" ref="A11:A42" si="0">(ROW()-ROW(StartTeamerNr))&amp;"."</f>
        <v>1.</v>
      </c>
      <c r="B11" s="195"/>
      <c r="C11" s="196"/>
      <c r="D11" s="197"/>
      <c r="E11" s="197"/>
      <c r="F11" s="197"/>
      <c r="G11" s="198"/>
      <c r="H11" s="198"/>
      <c r="I11" s="197"/>
    </row>
    <row r="12" spans="1:24" ht="15" x14ac:dyDescent="0.2">
      <c r="A12" s="194" t="str">
        <f t="shared" si="0"/>
        <v>2.</v>
      </c>
      <c r="B12" s="194"/>
      <c r="C12" s="198"/>
      <c r="D12" s="197"/>
      <c r="E12" s="197"/>
      <c r="F12" s="197"/>
      <c r="G12" s="198"/>
      <c r="H12" s="198"/>
      <c r="I12" s="197"/>
    </row>
    <row r="13" spans="1:24" ht="15" x14ac:dyDescent="0.2">
      <c r="A13" s="194" t="str">
        <f t="shared" si="0"/>
        <v>3.</v>
      </c>
      <c r="B13" s="194"/>
      <c r="C13" s="198"/>
      <c r="D13" s="197"/>
      <c r="E13" s="197"/>
      <c r="F13" s="197"/>
      <c r="G13" s="198"/>
      <c r="H13" s="198"/>
      <c r="I13" s="197"/>
    </row>
    <row r="14" spans="1:24" ht="15" x14ac:dyDescent="0.2">
      <c r="A14" s="194" t="str">
        <f t="shared" si="0"/>
        <v>4.</v>
      </c>
      <c r="B14" s="194"/>
      <c r="C14" s="198"/>
      <c r="D14" s="197"/>
      <c r="E14" s="197"/>
      <c r="F14" s="197"/>
      <c r="G14" s="198"/>
      <c r="H14" s="198"/>
      <c r="I14" s="197"/>
    </row>
    <row r="15" spans="1:24" ht="15" x14ac:dyDescent="0.2">
      <c r="A15" s="194" t="str">
        <f t="shared" si="0"/>
        <v>5.</v>
      </c>
      <c r="B15" s="194"/>
      <c r="C15" s="198"/>
      <c r="D15" s="197"/>
      <c r="E15" s="197"/>
      <c r="F15" s="197"/>
      <c r="G15" s="198"/>
      <c r="H15" s="198"/>
      <c r="I15" s="197"/>
    </row>
    <row r="16" spans="1:24" ht="15" x14ac:dyDescent="0.2">
      <c r="A16" s="194" t="str">
        <f t="shared" si="0"/>
        <v>6.</v>
      </c>
      <c r="B16" s="194"/>
      <c r="C16" s="198"/>
      <c r="D16" s="197"/>
      <c r="E16" s="197"/>
      <c r="F16" s="197"/>
      <c r="G16" s="198"/>
      <c r="H16" s="198"/>
      <c r="I16" s="197"/>
    </row>
    <row r="17" spans="1:9" ht="15" x14ac:dyDescent="0.2">
      <c r="A17" s="194" t="str">
        <f t="shared" si="0"/>
        <v>7.</v>
      </c>
      <c r="B17" s="194"/>
      <c r="C17" s="198"/>
      <c r="D17" s="197"/>
      <c r="E17" s="197"/>
      <c r="F17" s="197"/>
      <c r="G17" s="198"/>
      <c r="H17" s="198"/>
      <c r="I17" s="197"/>
    </row>
    <row r="18" spans="1:9" ht="15" x14ac:dyDescent="0.2">
      <c r="A18" s="194" t="str">
        <f t="shared" si="0"/>
        <v>8.</v>
      </c>
      <c r="B18" s="194"/>
      <c r="C18" s="198"/>
      <c r="D18" s="197"/>
      <c r="E18" s="197"/>
      <c r="F18" s="197"/>
      <c r="G18" s="198"/>
      <c r="H18" s="198"/>
      <c r="I18" s="197"/>
    </row>
    <row r="19" spans="1:9" ht="15" x14ac:dyDescent="0.2">
      <c r="A19" s="194" t="str">
        <f t="shared" si="0"/>
        <v>9.</v>
      </c>
      <c r="B19" s="194"/>
      <c r="C19" s="198"/>
      <c r="D19" s="197"/>
      <c r="E19" s="197"/>
      <c r="F19" s="197"/>
      <c r="G19" s="198"/>
      <c r="H19" s="198"/>
      <c r="I19" s="197"/>
    </row>
    <row r="20" spans="1:9" ht="15" x14ac:dyDescent="0.2">
      <c r="A20" s="194" t="str">
        <f t="shared" si="0"/>
        <v>10.</v>
      </c>
      <c r="B20" s="194"/>
      <c r="C20" s="198"/>
      <c r="D20" s="197"/>
      <c r="E20" s="197"/>
      <c r="F20" s="197"/>
      <c r="G20" s="198"/>
      <c r="H20" s="198"/>
      <c r="I20" s="197"/>
    </row>
    <row r="21" spans="1:9" ht="15" x14ac:dyDescent="0.2">
      <c r="A21" s="194" t="str">
        <f t="shared" si="0"/>
        <v>11.</v>
      </c>
      <c r="B21" s="194"/>
      <c r="C21" s="198"/>
      <c r="D21" s="197"/>
      <c r="E21" s="197"/>
      <c r="F21" s="197"/>
      <c r="G21" s="198"/>
      <c r="H21" s="198"/>
      <c r="I21" s="197"/>
    </row>
    <row r="22" spans="1:9" ht="15" x14ac:dyDescent="0.2">
      <c r="A22" s="194" t="str">
        <f t="shared" si="0"/>
        <v>12.</v>
      </c>
      <c r="B22" s="194"/>
      <c r="C22" s="198"/>
      <c r="D22" s="197"/>
      <c r="E22" s="197"/>
      <c r="F22" s="197"/>
      <c r="G22" s="198"/>
      <c r="H22" s="198"/>
      <c r="I22" s="197"/>
    </row>
    <row r="23" spans="1:9" ht="15" x14ac:dyDescent="0.2">
      <c r="A23" s="194" t="str">
        <f t="shared" si="0"/>
        <v>13.</v>
      </c>
      <c r="B23" s="194"/>
      <c r="C23" s="198"/>
      <c r="D23" s="197"/>
      <c r="E23" s="197"/>
      <c r="F23" s="197"/>
      <c r="G23" s="198"/>
      <c r="H23" s="198"/>
      <c r="I23" s="197"/>
    </row>
    <row r="24" spans="1:9" ht="15" x14ac:dyDescent="0.2">
      <c r="A24" s="194" t="str">
        <f t="shared" si="0"/>
        <v>14.</v>
      </c>
      <c r="B24" s="194"/>
      <c r="C24" s="198"/>
      <c r="D24" s="197"/>
      <c r="E24" s="197"/>
      <c r="F24" s="197"/>
      <c r="G24" s="198"/>
      <c r="H24" s="198"/>
      <c r="I24" s="197"/>
    </row>
    <row r="25" spans="1:9" ht="15" x14ac:dyDescent="0.2">
      <c r="A25" s="194" t="str">
        <f t="shared" si="0"/>
        <v>15.</v>
      </c>
      <c r="B25" s="194"/>
      <c r="C25" s="198"/>
      <c r="D25" s="197"/>
      <c r="E25" s="197"/>
      <c r="F25" s="197"/>
      <c r="G25" s="198"/>
      <c r="H25" s="198"/>
      <c r="I25" s="197"/>
    </row>
    <row r="26" spans="1:9" ht="15" x14ac:dyDescent="0.2">
      <c r="A26" s="194" t="str">
        <f t="shared" si="0"/>
        <v>16.</v>
      </c>
      <c r="B26" s="194"/>
      <c r="C26" s="198"/>
      <c r="D26" s="197"/>
      <c r="E26" s="197"/>
      <c r="F26" s="197"/>
      <c r="G26" s="198"/>
      <c r="H26" s="198"/>
      <c r="I26" s="197"/>
    </row>
    <row r="27" spans="1:9" ht="15" x14ac:dyDescent="0.2">
      <c r="A27" s="194" t="str">
        <f t="shared" si="0"/>
        <v>17.</v>
      </c>
      <c r="B27" s="194"/>
      <c r="C27" s="198"/>
      <c r="D27" s="197"/>
      <c r="E27" s="197"/>
      <c r="F27" s="197"/>
      <c r="G27" s="198"/>
      <c r="H27" s="198"/>
      <c r="I27" s="197"/>
    </row>
    <row r="28" spans="1:9" ht="15" x14ac:dyDescent="0.2">
      <c r="A28" s="194" t="str">
        <f t="shared" si="0"/>
        <v>18.</v>
      </c>
      <c r="B28" s="194"/>
      <c r="C28" s="198"/>
      <c r="D28" s="197"/>
      <c r="E28" s="197"/>
      <c r="F28" s="197"/>
      <c r="G28" s="198"/>
      <c r="H28" s="198"/>
      <c r="I28" s="197"/>
    </row>
    <row r="29" spans="1:9" ht="15" x14ac:dyDescent="0.2">
      <c r="A29" s="194" t="str">
        <f t="shared" si="0"/>
        <v>19.</v>
      </c>
      <c r="B29" s="194"/>
      <c r="C29" s="198"/>
      <c r="D29" s="197"/>
      <c r="E29" s="197"/>
      <c r="F29" s="197"/>
      <c r="G29" s="198"/>
      <c r="H29" s="198"/>
      <c r="I29" s="197"/>
    </row>
    <row r="30" spans="1:9" ht="15" x14ac:dyDescent="0.2">
      <c r="A30" s="194" t="str">
        <f t="shared" si="0"/>
        <v>20.</v>
      </c>
      <c r="B30" s="194"/>
      <c r="C30" s="198"/>
      <c r="D30" s="197"/>
      <c r="E30" s="197"/>
      <c r="F30" s="197"/>
      <c r="G30" s="198"/>
      <c r="H30" s="198"/>
      <c r="I30" s="197"/>
    </row>
    <row r="31" spans="1:9" ht="15" x14ac:dyDescent="0.2">
      <c r="A31" s="194" t="str">
        <f t="shared" si="0"/>
        <v>21.</v>
      </c>
      <c r="B31" s="194"/>
      <c r="C31" s="198"/>
      <c r="D31" s="197"/>
      <c r="E31" s="197"/>
      <c r="F31" s="197"/>
      <c r="G31" s="198"/>
      <c r="H31" s="198"/>
      <c r="I31" s="197"/>
    </row>
    <row r="32" spans="1:9" ht="15" x14ac:dyDescent="0.2">
      <c r="A32" s="194" t="str">
        <f t="shared" si="0"/>
        <v>22.</v>
      </c>
      <c r="B32" s="194"/>
      <c r="C32" s="198"/>
      <c r="D32" s="197"/>
      <c r="E32" s="197"/>
      <c r="F32" s="197"/>
      <c r="G32" s="198"/>
      <c r="H32" s="198"/>
      <c r="I32" s="197"/>
    </row>
    <row r="33" spans="1:9" ht="15" x14ac:dyDescent="0.2">
      <c r="A33" s="194" t="str">
        <f t="shared" si="0"/>
        <v>23.</v>
      </c>
      <c r="B33" s="194"/>
      <c r="C33" s="198"/>
      <c r="D33" s="197"/>
      <c r="E33" s="197"/>
      <c r="F33" s="197"/>
      <c r="G33" s="198"/>
      <c r="H33" s="198"/>
      <c r="I33" s="197"/>
    </row>
    <row r="34" spans="1:9" ht="15" x14ac:dyDescent="0.2">
      <c r="A34" s="194" t="str">
        <f t="shared" si="0"/>
        <v>24.</v>
      </c>
      <c r="B34" s="194"/>
      <c r="C34" s="198"/>
      <c r="D34" s="197"/>
      <c r="E34" s="197"/>
      <c r="F34" s="197"/>
      <c r="G34" s="198"/>
      <c r="H34" s="198"/>
      <c r="I34" s="197"/>
    </row>
    <row r="35" spans="1:9" ht="15" x14ac:dyDescent="0.2">
      <c r="A35" s="194" t="str">
        <f t="shared" si="0"/>
        <v>25.</v>
      </c>
      <c r="B35" s="194"/>
      <c r="C35" s="198"/>
      <c r="D35" s="197"/>
      <c r="E35" s="197"/>
      <c r="F35" s="197"/>
      <c r="G35" s="198"/>
      <c r="H35" s="198"/>
      <c r="I35" s="197"/>
    </row>
    <row r="36" spans="1:9" ht="15" x14ac:dyDescent="0.2">
      <c r="A36" s="194" t="str">
        <f t="shared" si="0"/>
        <v>26.</v>
      </c>
      <c r="B36" s="194"/>
      <c r="C36" s="198"/>
      <c r="D36" s="197"/>
      <c r="E36" s="197"/>
      <c r="F36" s="197"/>
      <c r="G36" s="198"/>
      <c r="H36" s="198"/>
      <c r="I36" s="197"/>
    </row>
    <row r="37" spans="1:9" ht="15" x14ac:dyDescent="0.2">
      <c r="A37" s="194" t="str">
        <f t="shared" si="0"/>
        <v>27.</v>
      </c>
      <c r="B37" s="194"/>
      <c r="C37" s="198"/>
      <c r="D37" s="197"/>
      <c r="E37" s="197"/>
      <c r="F37" s="197"/>
      <c r="G37" s="198"/>
      <c r="H37" s="198"/>
      <c r="I37" s="197"/>
    </row>
    <row r="38" spans="1:9" ht="15" x14ac:dyDescent="0.2">
      <c r="A38" s="194" t="str">
        <f t="shared" si="0"/>
        <v>28.</v>
      </c>
      <c r="B38" s="194"/>
      <c r="C38" s="198"/>
      <c r="D38" s="197"/>
      <c r="E38" s="197"/>
      <c r="F38" s="197"/>
      <c r="G38" s="198"/>
      <c r="H38" s="198"/>
      <c r="I38" s="197"/>
    </row>
    <row r="39" spans="1:9" ht="15" x14ac:dyDescent="0.2">
      <c r="A39" s="194" t="str">
        <f t="shared" si="0"/>
        <v>29.</v>
      </c>
      <c r="B39" s="194"/>
      <c r="C39" s="198"/>
      <c r="D39" s="197"/>
      <c r="E39" s="197"/>
      <c r="F39" s="197"/>
      <c r="G39" s="198"/>
      <c r="H39" s="198"/>
      <c r="I39" s="197"/>
    </row>
    <row r="40" spans="1:9" ht="15" x14ac:dyDescent="0.2">
      <c r="A40" s="194" t="str">
        <f t="shared" si="0"/>
        <v>30.</v>
      </c>
      <c r="B40" s="194"/>
      <c r="C40" s="198"/>
      <c r="D40" s="197"/>
      <c r="E40" s="197"/>
      <c r="F40" s="197"/>
      <c r="G40" s="198"/>
      <c r="H40" s="198"/>
      <c r="I40" s="197"/>
    </row>
    <row r="41" spans="1:9" ht="15" x14ac:dyDescent="0.2">
      <c r="A41" s="194" t="str">
        <f t="shared" si="0"/>
        <v>31.</v>
      </c>
      <c r="B41" s="194"/>
      <c r="C41" s="198"/>
      <c r="D41" s="197"/>
      <c r="E41" s="197"/>
      <c r="F41" s="197"/>
      <c r="G41" s="198"/>
      <c r="H41" s="198"/>
      <c r="I41" s="197"/>
    </row>
    <row r="42" spans="1:9" ht="15" x14ac:dyDescent="0.2">
      <c r="A42" s="194" t="str">
        <f t="shared" si="0"/>
        <v>32.</v>
      </c>
      <c r="B42" s="194"/>
      <c r="C42" s="198"/>
      <c r="D42" s="197"/>
      <c r="E42" s="197"/>
      <c r="F42" s="197"/>
      <c r="G42" s="198"/>
      <c r="H42" s="198"/>
      <c r="I42" s="197"/>
    </row>
    <row r="43" spans="1:9" ht="15" x14ac:dyDescent="0.2">
      <c r="A43" s="194" t="str">
        <f t="shared" ref="A43:A60" si="1">(ROW()-ROW(StartTeamerNr))&amp;"."</f>
        <v>33.</v>
      </c>
      <c r="B43" s="194"/>
      <c r="C43" s="198"/>
      <c r="D43" s="197"/>
      <c r="E43" s="197"/>
      <c r="F43" s="197"/>
      <c r="G43" s="198"/>
      <c r="H43" s="198"/>
      <c r="I43" s="197"/>
    </row>
    <row r="44" spans="1:9" ht="15" x14ac:dyDescent="0.2">
      <c r="A44" s="194" t="str">
        <f t="shared" si="1"/>
        <v>34.</v>
      </c>
      <c r="B44" s="194"/>
      <c r="C44" s="198"/>
      <c r="D44" s="197"/>
      <c r="E44" s="197"/>
      <c r="F44" s="197"/>
      <c r="G44" s="198"/>
      <c r="H44" s="198"/>
      <c r="I44" s="197"/>
    </row>
    <row r="45" spans="1:9" ht="15" x14ac:dyDescent="0.2">
      <c r="A45" s="194" t="str">
        <f t="shared" si="1"/>
        <v>35.</v>
      </c>
      <c r="B45" s="194"/>
      <c r="C45" s="198"/>
      <c r="D45" s="197"/>
      <c r="E45" s="197"/>
      <c r="F45" s="197"/>
      <c r="G45" s="198"/>
      <c r="H45" s="198"/>
      <c r="I45" s="197"/>
    </row>
    <row r="46" spans="1:9" ht="15" x14ac:dyDescent="0.2">
      <c r="A46" s="194" t="str">
        <f t="shared" si="1"/>
        <v>36.</v>
      </c>
      <c r="B46" s="194"/>
      <c r="C46" s="198"/>
      <c r="D46" s="197"/>
      <c r="E46" s="197"/>
      <c r="F46" s="197"/>
      <c r="G46" s="198"/>
      <c r="H46" s="198"/>
      <c r="I46" s="197"/>
    </row>
    <row r="47" spans="1:9" ht="15" x14ac:dyDescent="0.2">
      <c r="A47" s="194" t="str">
        <f t="shared" si="1"/>
        <v>37.</v>
      </c>
      <c r="B47" s="194"/>
      <c r="C47" s="198"/>
      <c r="D47" s="197"/>
      <c r="E47" s="197"/>
      <c r="F47" s="197"/>
      <c r="G47" s="198"/>
      <c r="H47" s="198"/>
      <c r="I47" s="197"/>
    </row>
    <row r="48" spans="1:9" ht="15" x14ac:dyDescent="0.2">
      <c r="A48" s="194" t="str">
        <f t="shared" si="1"/>
        <v>38.</v>
      </c>
      <c r="B48" s="194"/>
      <c r="C48" s="198"/>
      <c r="D48" s="197"/>
      <c r="E48" s="197"/>
      <c r="F48" s="197"/>
      <c r="G48" s="198"/>
      <c r="H48" s="198"/>
      <c r="I48" s="197"/>
    </row>
    <row r="49" spans="1:9" ht="15" x14ac:dyDescent="0.2">
      <c r="A49" s="194" t="str">
        <f t="shared" si="1"/>
        <v>39.</v>
      </c>
      <c r="B49" s="194"/>
      <c r="C49" s="198"/>
      <c r="D49" s="197"/>
      <c r="E49" s="197"/>
      <c r="F49" s="197"/>
      <c r="G49" s="198"/>
      <c r="H49" s="198"/>
      <c r="I49" s="197"/>
    </row>
    <row r="50" spans="1:9" ht="15" x14ac:dyDescent="0.2">
      <c r="A50" s="194" t="str">
        <f t="shared" si="1"/>
        <v>40.</v>
      </c>
      <c r="B50" s="194"/>
      <c r="C50" s="198"/>
      <c r="D50" s="197"/>
      <c r="E50" s="197"/>
      <c r="F50" s="197"/>
      <c r="G50" s="198"/>
      <c r="H50" s="198"/>
      <c r="I50" s="197"/>
    </row>
    <row r="51" spans="1:9" ht="15" x14ac:dyDescent="0.2">
      <c r="A51" s="194" t="str">
        <f t="shared" si="1"/>
        <v>41.</v>
      </c>
      <c r="B51" s="194"/>
      <c r="C51" s="198"/>
      <c r="D51" s="197"/>
      <c r="E51" s="197"/>
      <c r="F51" s="197"/>
      <c r="G51" s="198"/>
      <c r="H51" s="198"/>
      <c r="I51" s="197"/>
    </row>
    <row r="52" spans="1:9" ht="15" x14ac:dyDescent="0.2">
      <c r="A52" s="194" t="str">
        <f t="shared" si="1"/>
        <v>42.</v>
      </c>
      <c r="B52" s="194"/>
      <c r="C52" s="198"/>
      <c r="D52" s="197"/>
      <c r="E52" s="197"/>
      <c r="F52" s="197"/>
      <c r="G52" s="198"/>
      <c r="H52" s="198"/>
      <c r="I52" s="197"/>
    </row>
    <row r="53" spans="1:9" ht="15" x14ac:dyDescent="0.2">
      <c r="A53" s="194" t="str">
        <f t="shared" si="1"/>
        <v>43.</v>
      </c>
      <c r="B53" s="194"/>
      <c r="C53" s="198"/>
      <c r="D53" s="197"/>
      <c r="E53" s="197"/>
      <c r="F53" s="197"/>
      <c r="G53" s="198"/>
      <c r="H53" s="198"/>
      <c r="I53" s="197"/>
    </row>
    <row r="54" spans="1:9" ht="15" x14ac:dyDescent="0.2">
      <c r="A54" s="194" t="str">
        <f t="shared" si="1"/>
        <v>44.</v>
      </c>
      <c r="B54" s="194"/>
      <c r="C54" s="198"/>
      <c r="D54" s="197"/>
      <c r="E54" s="197"/>
      <c r="F54" s="197"/>
      <c r="G54" s="198"/>
      <c r="H54" s="198"/>
      <c r="I54" s="197"/>
    </row>
    <row r="55" spans="1:9" ht="15" x14ac:dyDescent="0.2">
      <c r="A55" s="194" t="str">
        <f t="shared" si="1"/>
        <v>45.</v>
      </c>
      <c r="B55" s="194"/>
      <c r="C55" s="198"/>
      <c r="D55" s="197"/>
      <c r="E55" s="197"/>
      <c r="F55" s="197"/>
      <c r="G55" s="198"/>
      <c r="H55" s="198"/>
      <c r="I55" s="197"/>
    </row>
    <row r="56" spans="1:9" ht="15" x14ac:dyDescent="0.2">
      <c r="A56" s="194" t="str">
        <f t="shared" si="1"/>
        <v>46.</v>
      </c>
      <c r="B56" s="194"/>
      <c r="C56" s="198"/>
      <c r="D56" s="197"/>
      <c r="E56" s="197"/>
      <c r="F56" s="197"/>
      <c r="G56" s="198"/>
      <c r="H56" s="198"/>
      <c r="I56" s="197"/>
    </row>
    <row r="57" spans="1:9" ht="15" x14ac:dyDescent="0.2">
      <c r="A57" s="194" t="str">
        <f t="shared" si="1"/>
        <v>47.</v>
      </c>
      <c r="B57" s="194"/>
      <c r="C57" s="198"/>
      <c r="D57" s="197"/>
      <c r="E57" s="197"/>
      <c r="F57" s="197"/>
      <c r="G57" s="198"/>
      <c r="H57" s="198"/>
      <c r="I57" s="197"/>
    </row>
    <row r="58" spans="1:9" ht="15" x14ac:dyDescent="0.2">
      <c r="A58" s="194" t="str">
        <f t="shared" si="1"/>
        <v>48.</v>
      </c>
      <c r="B58" s="194"/>
      <c r="C58" s="198"/>
      <c r="D58" s="197"/>
      <c r="E58" s="197"/>
      <c r="F58" s="197"/>
      <c r="G58" s="198"/>
      <c r="H58" s="198"/>
      <c r="I58" s="197"/>
    </row>
    <row r="59" spans="1:9" ht="15" x14ac:dyDescent="0.2">
      <c r="A59" s="194" t="str">
        <f t="shared" si="1"/>
        <v>49.</v>
      </c>
      <c r="B59" s="194"/>
      <c r="C59" s="198"/>
      <c r="D59" s="197"/>
      <c r="E59" s="197"/>
      <c r="F59" s="197"/>
      <c r="G59" s="198"/>
      <c r="H59" s="198"/>
      <c r="I59" s="197"/>
    </row>
    <row r="60" spans="1:9" ht="15" x14ac:dyDescent="0.2">
      <c r="A60" s="194" t="str">
        <f t="shared" si="1"/>
        <v>50.</v>
      </c>
      <c r="B60" s="194"/>
      <c r="C60" s="198"/>
      <c r="D60" s="197"/>
      <c r="E60" s="197"/>
      <c r="F60" s="197"/>
      <c r="G60" s="198"/>
      <c r="H60" s="198"/>
      <c r="I60" s="197"/>
    </row>
  </sheetData>
  <sheetProtection algorithmName="SHA-512" hashValue="znltQXQACtRQ43kKrVWzQeYFqDv3+jsOmH4omTxzPvTED/SyPIS3x1hKu/RlxDNgppAstYUftuKMjZqSS/rMoQ==" saltValue="QbPFBt/2QOKOjFUjaYMmmQ==" spinCount="100000" sheet="1" objects="1" scenarios="1" insertRows="0" deleteRows="0"/>
  <mergeCells count="6">
    <mergeCell ref="C7:G7"/>
    <mergeCell ref="A1:I1"/>
    <mergeCell ref="C3:G3"/>
    <mergeCell ref="C4:G4"/>
    <mergeCell ref="C5:G5"/>
    <mergeCell ref="C6:G6"/>
  </mergeCells>
  <dataValidations count="1">
    <dataValidation type="list" allowBlank="1" showInputMessage="1" showErrorMessage="1" sqref="I11:I60" xr:uid="{80BF0E0A-A4F2-4F00-89EA-4A2B537BBFBC}">
      <formula1>Kennzeichen</formula1>
    </dataValidation>
  </dataValidations>
  <pageMargins left="0.70866141732283472" right="0.59055118110236227" top="0.78740157480314965" bottom="0.78740157480314965" header="0.31496062992125984" footer="0.31496062992125984"/>
  <pageSetup paperSize="9" scale="75" fitToHeight="0" orientation="landscape" r:id="rId1"/>
  <headerFooter>
    <oddHeader xml:space="preserve">&amp;L&amp;"Arial,Standard"&amp;8Teilnehmendenliste - Teamer&amp;C&amp;"Arial,Standard"&amp;8AEJ&amp;R&amp;"Arial,Standard"&amp;8DPSG Bayern&amp;11
&amp;8Version 1/2025
&amp;11&amp;K000000
&amp;K01+000
</oddHeader>
    <oddFooter>&amp;L&amp;"Arial,Standard"&amp;8EA (ehrenamtlich. MA), HA (haupt-/nebenberuflicher MA), HO (Honorarkraft), PR (Praktikant), SO (sonstige)&amp;R&amp;"Arial,Standard"&amp;10 Seite &amp;P von &amp;N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4" tint="-0.249977111117893"/>
    <pageSetUpPr fitToPage="1"/>
  </sheetPr>
  <dimension ref="A1:AJ61"/>
  <sheetViews>
    <sheetView showWhiteSpace="0" view="pageLayout" zoomScaleNormal="100" workbookViewId="0">
      <selection activeCell="AC3" sqref="AC3:AF3"/>
    </sheetView>
  </sheetViews>
  <sheetFormatPr baseColWidth="10" defaultColWidth="11.42578125" defaultRowHeight="15" x14ac:dyDescent="0.25"/>
  <cols>
    <col min="1" max="1" width="2.7109375" style="4" customWidth="1"/>
    <col min="2" max="16" width="3.140625" style="4" customWidth="1"/>
    <col min="17" max="27" width="3.28515625" style="4" customWidth="1"/>
    <col min="28" max="28" width="3.140625" style="4" customWidth="1"/>
    <col min="29" max="30" width="3.28515625" style="4" customWidth="1"/>
    <col min="31" max="31" width="2.85546875" style="4" customWidth="1"/>
    <col min="32" max="32" width="5.5703125" style="4" customWidth="1"/>
    <col min="33" max="33" width="3.28515625" style="4" customWidth="1"/>
    <col min="34" max="34" width="11.42578125" style="4"/>
    <col min="35" max="35" width="4.85546875" style="4" customWidth="1"/>
    <col min="36" max="36" width="12" style="4" customWidth="1"/>
    <col min="37" max="39" width="4.85546875" style="4" customWidth="1"/>
    <col min="40" max="16384" width="11.42578125" style="4"/>
  </cols>
  <sheetData>
    <row r="1" spans="1:33" ht="34.5" customHeight="1" x14ac:dyDescent="0.25">
      <c r="A1" s="344" t="s">
        <v>445</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row>
    <row r="2" spans="1:33" ht="9" customHeight="1" x14ac:dyDescent="0.25">
      <c r="A2" s="34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row>
    <row r="3" spans="1:33" ht="15" customHeight="1" x14ac:dyDescent="0.25">
      <c r="A3" s="158" t="s">
        <v>43</v>
      </c>
      <c r="B3" s="364" t="s">
        <v>330</v>
      </c>
      <c r="C3" s="364"/>
      <c r="D3" s="364"/>
      <c r="E3" s="364"/>
      <c r="F3" s="364"/>
      <c r="G3" s="368">
        <f>'TN-Liste_AEJ'!C3</f>
        <v>0</v>
      </c>
      <c r="H3" s="368"/>
      <c r="I3" s="368"/>
      <c r="J3" s="368"/>
      <c r="K3" s="368"/>
      <c r="L3" s="368"/>
      <c r="M3" s="368"/>
      <c r="N3" s="368"/>
      <c r="O3" s="368"/>
      <c r="P3" s="368"/>
      <c r="Q3" s="368"/>
      <c r="R3" s="368"/>
      <c r="S3" s="368"/>
      <c r="T3" s="368"/>
      <c r="U3" s="158" t="s">
        <v>44</v>
      </c>
      <c r="V3" s="364" t="s">
        <v>380</v>
      </c>
      <c r="W3" s="364"/>
      <c r="X3" s="364"/>
      <c r="Y3" s="364"/>
      <c r="Z3" s="364"/>
      <c r="AA3" s="364"/>
      <c r="AB3" s="364"/>
      <c r="AC3" s="346"/>
      <c r="AD3" s="346"/>
      <c r="AE3" s="346"/>
      <c r="AF3" s="346"/>
      <c r="AG3" s="55"/>
    </row>
    <row r="4" spans="1:33" ht="15" customHeight="1" x14ac:dyDescent="0.25">
      <c r="A4" s="158" t="s">
        <v>45</v>
      </c>
      <c r="B4" s="366" t="s">
        <v>60</v>
      </c>
      <c r="C4" s="366"/>
      <c r="D4" s="366"/>
      <c r="E4" s="366"/>
      <c r="F4" s="366"/>
      <c r="G4" s="366"/>
      <c r="H4" s="366"/>
      <c r="I4" s="367">
        <f>'TN-Liste_AEJ'!C4</f>
        <v>0</v>
      </c>
      <c r="J4" s="367"/>
      <c r="K4" s="367"/>
      <c r="L4" s="367"/>
      <c r="M4" s="367"/>
      <c r="N4" s="367"/>
      <c r="O4" s="367"/>
      <c r="P4" s="367"/>
      <c r="Q4" s="367"/>
      <c r="R4" s="367"/>
      <c r="S4" s="367"/>
      <c r="T4" s="367"/>
      <c r="U4" s="367"/>
      <c r="V4" s="367"/>
      <c r="W4" s="367"/>
      <c r="X4" s="158" t="s">
        <v>428</v>
      </c>
      <c r="Y4" s="365" t="s">
        <v>427</v>
      </c>
      <c r="Z4" s="365"/>
      <c r="AA4" s="365"/>
      <c r="AB4" s="365"/>
      <c r="AC4" s="347">
        <f>'TN-Liste_AEJ'!C5</f>
        <v>0</v>
      </c>
      <c r="AD4" s="347"/>
      <c r="AE4" s="347"/>
      <c r="AF4" s="347"/>
      <c r="AG4" s="55"/>
    </row>
    <row r="5" spans="1:33" ht="7.5" customHeight="1" x14ac:dyDescent="0.25">
      <c r="A5" s="55"/>
      <c r="B5" s="160"/>
      <c r="C5" s="160"/>
      <c r="D5" s="160"/>
      <c r="E5" s="160"/>
      <c r="F5" s="160"/>
      <c r="G5" s="160"/>
      <c r="H5" s="160"/>
      <c r="I5" s="160"/>
      <c r="J5" s="160"/>
      <c r="K5" s="160"/>
      <c r="L5" s="160"/>
      <c r="M5" s="160"/>
      <c r="N5" s="160"/>
      <c r="O5" s="160"/>
      <c r="P5" s="160"/>
      <c r="Q5" s="250"/>
      <c r="R5" s="160"/>
      <c r="S5" s="160"/>
      <c r="T5" s="160"/>
      <c r="U5" s="160"/>
      <c r="V5" s="160"/>
      <c r="W5" s="160"/>
      <c r="X5" s="160"/>
      <c r="Y5" s="160"/>
      <c r="Z5" s="160"/>
      <c r="AA5" s="160"/>
      <c r="AB5" s="160"/>
      <c r="AC5" s="160"/>
      <c r="AD5" s="160"/>
      <c r="AE5" s="160"/>
      <c r="AF5" s="160"/>
      <c r="AG5" s="55"/>
    </row>
    <row r="6" spans="1:33" ht="15" customHeight="1" x14ac:dyDescent="0.25">
      <c r="A6" s="158" t="s">
        <v>47</v>
      </c>
      <c r="B6" s="369" t="s">
        <v>46</v>
      </c>
      <c r="C6" s="369"/>
      <c r="D6" s="369"/>
      <c r="E6" s="369"/>
      <c r="F6" s="369"/>
      <c r="G6" s="369"/>
      <c r="H6" s="369"/>
      <c r="I6" s="358" t="s">
        <v>79</v>
      </c>
      <c r="J6" s="358"/>
      <c r="K6" s="358"/>
      <c r="L6" s="358"/>
      <c r="M6" s="358"/>
      <c r="N6" s="358"/>
      <c r="O6" s="358"/>
      <c r="P6" s="358"/>
      <c r="Q6" s="358"/>
      <c r="R6" s="358"/>
      <c r="S6" s="358"/>
      <c r="T6" s="358"/>
      <c r="U6" s="358"/>
      <c r="V6" s="358"/>
      <c r="W6" s="358"/>
      <c r="X6" s="358"/>
      <c r="Y6" s="358"/>
      <c r="Z6" s="358"/>
      <c r="AA6" s="358"/>
      <c r="AB6" s="358"/>
      <c r="AC6" s="358"/>
      <c r="AD6" s="359" t="s">
        <v>95</v>
      </c>
      <c r="AE6" s="349" t="str">
        <f>IF(I6=0,"",VLOOKUP(I6,Themenschlüssel!$A$6:$C$23,3,FALSE))</f>
        <v>11</v>
      </c>
      <c r="AF6" s="349"/>
      <c r="AG6" s="55"/>
    </row>
    <row r="7" spans="1:33" ht="15" customHeight="1" x14ac:dyDescent="0.25">
      <c r="A7" s="55"/>
      <c r="B7" s="369" t="s">
        <v>48</v>
      </c>
      <c r="C7" s="369"/>
      <c r="D7" s="369"/>
      <c r="E7" s="369"/>
      <c r="F7" s="369"/>
      <c r="G7" s="369"/>
      <c r="H7" s="369"/>
      <c r="I7" s="360"/>
      <c r="J7" s="360"/>
      <c r="K7" s="360"/>
      <c r="L7" s="360"/>
      <c r="M7" s="360"/>
      <c r="N7" s="360"/>
      <c r="O7" s="360"/>
      <c r="P7" s="360"/>
      <c r="Q7" s="360"/>
      <c r="R7" s="360"/>
      <c r="S7" s="360"/>
      <c r="T7" s="360"/>
      <c r="U7" s="360"/>
      <c r="V7" s="360"/>
      <c r="W7" s="360"/>
      <c r="X7" s="360"/>
      <c r="Y7" s="360"/>
      <c r="Z7" s="360"/>
      <c r="AA7" s="360"/>
      <c r="AB7" s="360"/>
      <c r="AC7" s="360"/>
      <c r="AD7" s="359"/>
      <c r="AE7" s="348" t="str">
        <f>IF(I7=0,"",VLOOKUP(I7,Themenschlüssel!$A$6:$C$23,3,FALSE))</f>
        <v/>
      </c>
      <c r="AF7" s="348"/>
      <c r="AG7" s="55"/>
    </row>
    <row r="8" spans="1:33" ht="15" customHeight="1" x14ac:dyDescent="0.25">
      <c r="A8" s="55"/>
      <c r="B8" s="160"/>
      <c r="C8" s="160"/>
      <c r="D8" s="160"/>
      <c r="E8" s="160"/>
      <c r="F8" s="160"/>
      <c r="G8" s="160"/>
      <c r="H8" s="160"/>
      <c r="I8" s="360"/>
      <c r="J8" s="360"/>
      <c r="K8" s="360"/>
      <c r="L8" s="360"/>
      <c r="M8" s="360"/>
      <c r="N8" s="360"/>
      <c r="O8" s="360"/>
      <c r="P8" s="360"/>
      <c r="Q8" s="360"/>
      <c r="R8" s="360"/>
      <c r="S8" s="360"/>
      <c r="T8" s="360"/>
      <c r="U8" s="360"/>
      <c r="V8" s="360"/>
      <c r="W8" s="360"/>
      <c r="X8" s="360"/>
      <c r="Y8" s="360"/>
      <c r="Z8" s="360"/>
      <c r="AA8" s="360"/>
      <c r="AB8" s="360"/>
      <c r="AC8" s="360"/>
      <c r="AD8" s="359"/>
      <c r="AE8" s="348" t="str">
        <f>IF(I8=0,"",VLOOKUP(I8,Themenschlüssel!$A$6:$C$23,3,FALSE))</f>
        <v/>
      </c>
      <c r="AF8" s="348"/>
      <c r="AG8" s="55"/>
    </row>
    <row r="9" spans="1:33" ht="7.5" customHeight="1" x14ac:dyDescent="0.25">
      <c r="A9" s="55"/>
      <c r="B9" s="160"/>
      <c r="C9" s="160"/>
      <c r="D9" s="160"/>
      <c r="E9" s="160"/>
      <c r="F9" s="160"/>
      <c r="G9" s="160"/>
      <c r="H9" s="160"/>
      <c r="I9" s="160"/>
      <c r="J9" s="160"/>
      <c r="K9" s="160"/>
      <c r="L9" s="160"/>
      <c r="M9" s="160"/>
      <c r="N9" s="160"/>
      <c r="O9" s="160"/>
      <c r="P9" s="160"/>
      <c r="Q9" s="250"/>
      <c r="R9" s="160"/>
      <c r="S9" s="160"/>
      <c r="T9" s="160"/>
      <c r="U9" s="160"/>
      <c r="V9" s="160"/>
      <c r="W9" s="160"/>
      <c r="X9" s="160"/>
      <c r="Y9" s="160"/>
      <c r="Z9" s="160"/>
      <c r="AA9" s="160"/>
      <c r="AB9" s="160"/>
      <c r="AC9" s="160"/>
      <c r="AD9" s="160"/>
      <c r="AE9" s="160"/>
      <c r="AF9" s="160"/>
      <c r="AG9" s="55"/>
    </row>
    <row r="10" spans="1:33" ht="15" customHeight="1" x14ac:dyDescent="0.25">
      <c r="A10" s="158" t="s">
        <v>102</v>
      </c>
      <c r="B10" s="375" t="s">
        <v>110</v>
      </c>
      <c r="C10" s="375"/>
      <c r="D10" s="375"/>
      <c r="E10" s="375"/>
      <c r="F10" s="375"/>
      <c r="G10" s="375"/>
      <c r="H10" s="375"/>
      <c r="I10" s="361">
        <f>'TN-Liste_AEJ'!C6</f>
        <v>0</v>
      </c>
      <c r="J10" s="361"/>
      <c r="K10" s="361"/>
      <c r="L10" s="361"/>
      <c r="M10" s="11"/>
      <c r="N10" s="56"/>
      <c r="O10" s="369" t="s">
        <v>143</v>
      </c>
      <c r="P10" s="369"/>
      <c r="Q10" s="369"/>
      <c r="R10" s="369"/>
      <c r="S10" s="369"/>
      <c r="T10" s="369"/>
      <c r="U10" s="369"/>
      <c r="V10" s="362">
        <f>IF(I11=I10,1,I11-I10)</f>
        <v>1</v>
      </c>
      <c r="W10" s="362"/>
      <c r="X10" s="363" t="s">
        <v>49</v>
      </c>
      <c r="Y10" s="363"/>
      <c r="Z10" s="363"/>
      <c r="AA10" s="363"/>
      <c r="AB10" s="363"/>
      <c r="AC10" s="363"/>
      <c r="AD10" s="370" t="b">
        <v>1</v>
      </c>
      <c r="AE10" s="370"/>
      <c r="AF10" s="370"/>
      <c r="AG10" s="55"/>
    </row>
    <row r="11" spans="1:33" ht="15" customHeight="1" x14ac:dyDescent="0.25">
      <c r="A11" s="160"/>
      <c r="B11" s="369" t="s">
        <v>111</v>
      </c>
      <c r="C11" s="369"/>
      <c r="D11" s="369"/>
      <c r="E11" s="369"/>
      <c r="F11" s="369"/>
      <c r="G11" s="369"/>
      <c r="H11" s="369"/>
      <c r="I11" s="374">
        <f>'TN-Liste_AEJ'!C7</f>
        <v>0</v>
      </c>
      <c r="J11" s="374"/>
      <c r="K11" s="374"/>
      <c r="L11" s="374"/>
      <c r="M11" s="11"/>
      <c r="N11" s="160"/>
      <c r="O11" s="369" t="s">
        <v>144</v>
      </c>
      <c r="P11" s="369"/>
      <c r="Q11" s="369"/>
      <c r="R11" s="369"/>
      <c r="S11" s="369"/>
      <c r="T11" s="369"/>
      <c r="U11" s="369"/>
      <c r="V11" s="357">
        <f>6*V10</f>
        <v>6</v>
      </c>
      <c r="W11" s="357"/>
      <c r="X11" s="363" t="s">
        <v>50</v>
      </c>
      <c r="Y11" s="363"/>
      <c r="Z11" s="363"/>
      <c r="AA11" s="363"/>
      <c r="AB11" s="363"/>
      <c r="AC11" s="363"/>
      <c r="AD11" s="370" t="b">
        <v>0</v>
      </c>
      <c r="AE11" s="370"/>
      <c r="AF11" s="370"/>
      <c r="AG11" s="55"/>
    </row>
    <row r="12" spans="1:33" ht="7.5" customHeight="1" x14ac:dyDescent="0.25">
      <c r="A12" s="160"/>
      <c r="B12" s="160"/>
      <c r="C12" s="160"/>
      <c r="D12" s="160"/>
      <c r="E12" s="160"/>
      <c r="F12" s="160"/>
      <c r="G12" s="160"/>
      <c r="H12" s="160"/>
      <c r="I12" s="160"/>
      <c r="J12" s="160"/>
      <c r="K12" s="160"/>
      <c r="L12" s="160"/>
      <c r="M12" s="160"/>
      <c r="N12" s="160"/>
      <c r="O12" s="160"/>
      <c r="P12" s="160"/>
      <c r="Q12" s="250"/>
      <c r="R12" s="160"/>
      <c r="S12" s="160"/>
      <c r="T12" s="160"/>
      <c r="U12" s="160"/>
      <c r="V12" s="160"/>
      <c r="W12" s="160"/>
      <c r="X12" s="160"/>
      <c r="Y12" s="160"/>
      <c r="Z12" s="160"/>
      <c r="AA12" s="160"/>
      <c r="AB12" s="160"/>
      <c r="AC12" s="160"/>
      <c r="AD12" s="160"/>
      <c r="AE12" s="160"/>
      <c r="AF12" s="160"/>
      <c r="AG12" s="55"/>
    </row>
    <row r="13" spans="1:33" ht="15" customHeight="1" x14ac:dyDescent="0.25">
      <c r="A13" s="158" t="s">
        <v>103</v>
      </c>
      <c r="B13" s="371" t="s">
        <v>32</v>
      </c>
      <c r="C13" s="372"/>
      <c r="D13" s="372"/>
      <c r="E13" s="372"/>
      <c r="F13" s="372"/>
      <c r="G13" s="372"/>
      <c r="H13" s="372"/>
      <c r="I13" s="372"/>
      <c r="J13" s="373"/>
      <c r="K13" s="350" t="s">
        <v>91</v>
      </c>
      <c r="L13" s="351"/>
      <c r="M13" s="350" t="s">
        <v>90</v>
      </c>
      <c r="N13" s="351"/>
      <c r="O13" s="350" t="s">
        <v>281</v>
      </c>
      <c r="P13" s="351"/>
      <c r="Q13" s="250"/>
      <c r="R13" s="371" t="s">
        <v>331</v>
      </c>
      <c r="S13" s="372"/>
      <c r="T13" s="372"/>
      <c r="U13" s="372"/>
      <c r="V13" s="372"/>
      <c r="W13" s="372"/>
      <c r="X13" s="372"/>
      <c r="Y13" s="372"/>
      <c r="Z13" s="372"/>
      <c r="AA13" s="373"/>
      <c r="AB13" s="350" t="s">
        <v>91</v>
      </c>
      <c r="AC13" s="351"/>
      <c r="AD13" s="350" t="s">
        <v>90</v>
      </c>
      <c r="AE13" s="351"/>
      <c r="AF13" s="155" t="s">
        <v>281</v>
      </c>
      <c r="AG13" s="55"/>
    </row>
    <row r="14" spans="1:33" ht="15" customHeight="1" x14ac:dyDescent="0.25">
      <c r="A14" s="158"/>
      <c r="B14" s="352" t="s">
        <v>51</v>
      </c>
      <c r="C14" s="353"/>
      <c r="D14" s="353"/>
      <c r="E14" s="353"/>
      <c r="F14" s="353"/>
      <c r="G14" s="353"/>
      <c r="H14" s="353"/>
      <c r="I14" s="353"/>
      <c r="J14" s="354"/>
      <c r="K14" s="355">
        <f>COUNTIFS('TN-Liste_AEJ'!$H:$H,"x",'TN-Liste_AEJ'!$D:$D,"x")</f>
        <v>0</v>
      </c>
      <c r="L14" s="356"/>
      <c r="M14" s="355">
        <f>COUNTIFS('TN-Liste_AEJ'!$H:$H,"x",'TN-Liste_AEJ'!$E:$E,"x")</f>
        <v>0</v>
      </c>
      <c r="N14" s="356"/>
      <c r="O14" s="355">
        <f>COUNTIFS('TN-Liste_AEJ'!$H:$H,"x",'TN-Liste_AEJ'!$F:$F,"x")</f>
        <v>0</v>
      </c>
      <c r="P14" s="356"/>
      <c r="Q14" s="250"/>
      <c r="R14" s="352" t="s">
        <v>30</v>
      </c>
      <c r="S14" s="353"/>
      <c r="T14" s="353"/>
      <c r="U14" s="353"/>
      <c r="V14" s="353"/>
      <c r="W14" s="353"/>
      <c r="X14" s="353"/>
      <c r="Y14" s="353"/>
      <c r="Z14" s="353"/>
      <c r="AA14" s="354"/>
      <c r="AB14" s="355">
        <f>COUNTIFS('Teamer-Liste_AEJ'!$H:$H,"&lt;16",'Teamer-Liste_AEJ'!$I:$I,"=EA",'Teamer-Liste_AEJ'!$D:$D,"x")</f>
        <v>0</v>
      </c>
      <c r="AC14" s="356"/>
      <c r="AD14" s="355">
        <f>COUNTIFS('Teamer-Liste_AEJ'!$H:$H,"&lt;16",'Teamer-Liste_AEJ'!$I:$I,"=EA",'Teamer-Liste_AEJ'!$E:$E,"x")</f>
        <v>0</v>
      </c>
      <c r="AE14" s="356"/>
      <c r="AF14" s="156">
        <f>COUNTIFS('Teamer-Liste_AEJ'!$H:$H,"&lt;16",'Teamer-Liste_AEJ'!$I:$I,"=EA",'Teamer-Liste_AEJ'!$F:$F,"x")</f>
        <v>0</v>
      </c>
      <c r="AG14" s="55"/>
    </row>
    <row r="15" spans="1:33" ht="15" customHeight="1" x14ac:dyDescent="0.25">
      <c r="A15" s="158"/>
      <c r="B15" s="352" t="s">
        <v>52</v>
      </c>
      <c r="C15" s="353"/>
      <c r="D15" s="353"/>
      <c r="E15" s="353"/>
      <c r="F15" s="353"/>
      <c r="G15" s="353"/>
      <c r="H15" s="353"/>
      <c r="I15" s="353"/>
      <c r="J15" s="354"/>
      <c r="K15" s="355">
        <f>COUNTIFS('TN-Liste_AEJ'!$I:$I,"x",'TN-Liste_AEJ'!$D:$D,"x")</f>
        <v>0</v>
      </c>
      <c r="L15" s="356"/>
      <c r="M15" s="355">
        <f>COUNTIFS('TN-Liste_AEJ'!$I:$I,"x",'TN-Liste_AEJ'!$E:$E,"x")</f>
        <v>0</v>
      </c>
      <c r="N15" s="356"/>
      <c r="O15" s="355">
        <f>COUNTIFS('TN-Liste_AEJ'!$I:$I,"x",'TN-Liste_AEJ'!$F:$F,"x")</f>
        <v>0</v>
      </c>
      <c r="P15" s="356"/>
      <c r="Q15" s="250"/>
      <c r="R15" s="352" t="s">
        <v>54</v>
      </c>
      <c r="S15" s="353"/>
      <c r="T15" s="353"/>
      <c r="U15" s="353"/>
      <c r="V15" s="353"/>
      <c r="W15" s="353"/>
      <c r="X15" s="353"/>
      <c r="Y15" s="353"/>
      <c r="Z15" s="353"/>
      <c r="AA15" s="354"/>
      <c r="AB15" s="355">
        <f>COUNTIFS('Teamer-Liste_AEJ'!$H:$H,"&lt;18",'Teamer-Liste_AEJ'!$I:$I,"=EA",'Teamer-Liste_AEJ'!$D:$D,"x")-AB14</f>
        <v>0</v>
      </c>
      <c r="AC15" s="356"/>
      <c r="AD15" s="355">
        <f>COUNTIFS('Teamer-Liste_AEJ'!$H:$H,"&lt;18",'Teamer-Liste_AEJ'!$I:$I,"=EA",'Teamer-Liste_AEJ'!$E:$E,"x")-AD14</f>
        <v>0</v>
      </c>
      <c r="AE15" s="356"/>
      <c r="AF15" s="156">
        <f>COUNTIFS('Teamer-Liste_AEJ'!$H:$H,"&lt;18",'Teamer-Liste_AEJ'!$I:$I,"=EA",'Teamer-Liste_AEJ'!$F:$F,"x")-AF14</f>
        <v>0</v>
      </c>
      <c r="AG15" s="13"/>
    </row>
    <row r="16" spans="1:33" ht="15" customHeight="1" x14ac:dyDescent="0.25">
      <c r="A16" s="158"/>
      <c r="B16" s="352" t="s">
        <v>53</v>
      </c>
      <c r="C16" s="353"/>
      <c r="D16" s="353"/>
      <c r="E16" s="353"/>
      <c r="F16" s="353"/>
      <c r="G16" s="353"/>
      <c r="H16" s="353"/>
      <c r="I16" s="353"/>
      <c r="J16" s="354"/>
      <c r="K16" s="355">
        <f>COUNTIFS('TN-Liste_AEJ'!$J:$J,"x",'TN-Liste_AEJ'!$D:$D,"x")</f>
        <v>0</v>
      </c>
      <c r="L16" s="356"/>
      <c r="M16" s="355">
        <f>COUNTIFS('TN-Liste_AEJ'!$J:$J,"x",'TN-Liste_AEJ'!$E:$E,"x")</f>
        <v>0</v>
      </c>
      <c r="N16" s="356"/>
      <c r="O16" s="355">
        <f>COUNTIFS('TN-Liste_AEJ'!$J:$J,"x",'TN-Liste_AEJ'!$F:$F,"x")</f>
        <v>0</v>
      </c>
      <c r="P16" s="356"/>
      <c r="Q16" s="250"/>
      <c r="R16" s="352" t="s">
        <v>2</v>
      </c>
      <c r="S16" s="353"/>
      <c r="T16" s="353"/>
      <c r="U16" s="353"/>
      <c r="V16" s="353"/>
      <c r="W16" s="353"/>
      <c r="X16" s="353"/>
      <c r="Y16" s="353"/>
      <c r="Z16" s="353"/>
      <c r="AA16" s="354"/>
      <c r="AB16" s="355">
        <f>COUNTIFS('Teamer-Liste_AEJ'!$H:$H,"&lt;27",'Teamer-Liste_AEJ'!$I:$I,"=EA",'Teamer-Liste_AEJ'!$D:$D,"x")-AB15-AB14</f>
        <v>0</v>
      </c>
      <c r="AC16" s="356"/>
      <c r="AD16" s="355">
        <f>COUNTIFS('Teamer-Liste_AEJ'!$H:$H,"&lt;27",'Teamer-Liste_AEJ'!$I:$I,"=EA",'Teamer-Liste_AEJ'!$E:$E,"x")-AD15-AD14</f>
        <v>0</v>
      </c>
      <c r="AE16" s="356"/>
      <c r="AF16" s="156">
        <f>COUNTIFS('Teamer-Liste_AEJ'!$H:$H,"&lt;27",'Teamer-Liste_AEJ'!$I:$I,"=EA",'Teamer-Liste_AEJ'!$F:$F,"x")-AF14-AF15</f>
        <v>0</v>
      </c>
      <c r="AG16" s="13"/>
    </row>
    <row r="17" spans="1:36" ht="15" customHeight="1" x14ac:dyDescent="0.25">
      <c r="A17" s="158"/>
      <c r="B17" s="376" t="s">
        <v>299</v>
      </c>
      <c r="C17" s="377"/>
      <c r="D17" s="377"/>
      <c r="E17" s="377"/>
      <c r="F17" s="377"/>
      <c r="G17" s="377"/>
      <c r="H17" s="377"/>
      <c r="I17" s="377"/>
      <c r="J17" s="381"/>
      <c r="K17" s="378">
        <f>SUM(K14:L16)</f>
        <v>0</v>
      </c>
      <c r="L17" s="379"/>
      <c r="M17" s="378">
        <f>SUM(M14:N16)</f>
        <v>0</v>
      </c>
      <c r="N17" s="379"/>
      <c r="O17" s="378">
        <f>SUM(O14:O16)</f>
        <v>0</v>
      </c>
      <c r="P17" s="379"/>
      <c r="Q17" s="250"/>
      <c r="R17" s="352" t="s">
        <v>29</v>
      </c>
      <c r="S17" s="353"/>
      <c r="T17" s="353"/>
      <c r="U17" s="353"/>
      <c r="V17" s="353"/>
      <c r="W17" s="353"/>
      <c r="X17" s="353"/>
      <c r="Y17" s="353"/>
      <c r="Z17" s="353"/>
      <c r="AA17" s="354"/>
      <c r="AB17" s="355">
        <f>COUNTIFS('Teamer-Liste_AEJ'!$H:$H,"&lt;45",'Teamer-Liste_AEJ'!$I:$I,"=EA",'Teamer-Liste_AEJ'!$D:$D,"x")-AB16-AB15-AB14</f>
        <v>0</v>
      </c>
      <c r="AC17" s="356"/>
      <c r="AD17" s="355">
        <f>COUNTIFS('Teamer-Liste_AEJ'!$H:$H,"&lt;45",'Teamer-Liste_AEJ'!$I:$I,"=EA",'Teamer-Liste_AEJ'!$E:$E,"x")-AD16-AD15-AD14</f>
        <v>0</v>
      </c>
      <c r="AE17" s="356"/>
      <c r="AF17" s="156">
        <f>COUNTIFS('Teamer-Liste_AEJ'!$H:$H,"&lt;45",'Teamer-Liste_AEJ'!$I:$I,"=EA",'Teamer-Liste_AEJ'!$F:$F,"x")-AF14-AF15-AF16</f>
        <v>0</v>
      </c>
      <c r="AG17" s="13"/>
    </row>
    <row r="18" spans="1:36" ht="15" customHeight="1" x14ac:dyDescent="0.25">
      <c r="A18" s="158"/>
      <c r="B18" s="376" t="s">
        <v>156</v>
      </c>
      <c r="C18" s="377"/>
      <c r="D18" s="377"/>
      <c r="E18" s="377"/>
      <c r="F18" s="377"/>
      <c r="G18" s="377"/>
      <c r="H18" s="377"/>
      <c r="I18" s="377"/>
      <c r="J18" s="377"/>
      <c r="K18" s="378">
        <f>SUM(K17:O17)</f>
        <v>0</v>
      </c>
      <c r="L18" s="380"/>
      <c r="M18" s="380"/>
      <c r="N18" s="380"/>
      <c r="O18" s="380"/>
      <c r="P18" s="379"/>
      <c r="Q18" s="250"/>
      <c r="R18" s="352" t="s">
        <v>28</v>
      </c>
      <c r="S18" s="353"/>
      <c r="T18" s="353"/>
      <c r="U18" s="353"/>
      <c r="V18" s="353"/>
      <c r="W18" s="353"/>
      <c r="X18" s="353"/>
      <c r="Y18" s="353"/>
      <c r="Z18" s="353"/>
      <c r="AA18" s="354"/>
      <c r="AB18" s="355">
        <f>COUNTIFS('Teamer-Liste_AEJ'!$H:$H,"&lt;99",'Teamer-Liste_AEJ'!$I:$I,"=EA",'Teamer-Liste_AEJ'!$D:$D,"x")-AB17-AB16-AB15-AB14</f>
        <v>0</v>
      </c>
      <c r="AC18" s="356"/>
      <c r="AD18" s="355">
        <f>COUNTIFS('Teamer-Liste_AEJ'!$H:$H,"&lt;99",'Teamer-Liste_AEJ'!$I:$I,"=EA",'Teamer-Liste_AEJ'!$E:$E,"x")-AD17-AD16-AD15-AD14</f>
        <v>0</v>
      </c>
      <c r="AE18" s="356"/>
      <c r="AF18" s="156">
        <f>COUNTIFS('Teamer-Liste_AEJ'!$H:$H,"&lt;99",'Teamer-Liste_AEJ'!$I:$I,"=EA",'Teamer-Liste_AEJ'!$F:$F,"x")-AF14-AF15-AF16-AF17</f>
        <v>0</v>
      </c>
      <c r="AG18" s="13"/>
    </row>
    <row r="19" spans="1:36" ht="15" customHeight="1" x14ac:dyDescent="0.25">
      <c r="A19" s="158"/>
      <c r="B19" s="75"/>
      <c r="C19" s="75"/>
      <c r="D19" s="75"/>
      <c r="E19" s="75"/>
      <c r="F19" s="75"/>
      <c r="G19" s="75"/>
      <c r="H19" s="75"/>
      <c r="I19" s="75"/>
      <c r="J19" s="75"/>
      <c r="K19" s="75"/>
      <c r="L19" s="75"/>
      <c r="M19" s="75"/>
      <c r="N19" s="75"/>
      <c r="O19" s="75"/>
      <c r="P19" s="160"/>
      <c r="Q19" s="250"/>
      <c r="R19" s="57"/>
      <c r="S19" s="58"/>
      <c r="T19" s="58"/>
      <c r="U19" s="58"/>
      <c r="V19" s="58"/>
      <c r="W19" s="58"/>
      <c r="X19" s="58"/>
      <c r="Y19" s="58"/>
      <c r="Z19" s="58"/>
      <c r="AA19" s="59"/>
      <c r="AB19" s="378">
        <f>SUM(AB14:AC18)</f>
        <v>0</v>
      </c>
      <c r="AC19" s="379"/>
      <c r="AD19" s="378">
        <f>SUM(AD14:AE18)</f>
        <v>0</v>
      </c>
      <c r="AE19" s="379"/>
      <c r="AF19" s="157">
        <f>SUM(AF14:AF18)</f>
        <v>0</v>
      </c>
      <c r="AG19" s="13"/>
    </row>
    <row r="20" spans="1:36" ht="7.5" customHeight="1" x14ac:dyDescent="0.25">
      <c r="A20" s="158"/>
      <c r="B20" s="160"/>
      <c r="C20" s="160"/>
      <c r="D20" s="160"/>
      <c r="E20" s="160"/>
      <c r="F20" s="160"/>
      <c r="G20" s="160"/>
      <c r="H20" s="160"/>
      <c r="I20" s="160"/>
      <c r="J20" s="160"/>
      <c r="K20" s="160"/>
      <c r="L20" s="160"/>
      <c r="M20" s="160"/>
      <c r="N20" s="160"/>
      <c r="O20" s="160"/>
      <c r="P20" s="160"/>
      <c r="Q20" s="250"/>
      <c r="R20" s="158"/>
      <c r="S20" s="158"/>
      <c r="T20" s="158"/>
      <c r="U20" s="158"/>
      <c r="V20" s="158"/>
      <c r="W20" s="158"/>
      <c r="X20" s="158"/>
      <c r="Y20" s="158"/>
      <c r="Z20" s="158"/>
      <c r="AA20" s="158"/>
      <c r="AB20" s="40"/>
      <c r="AC20" s="40"/>
      <c r="AD20" s="40"/>
      <c r="AE20" s="40"/>
      <c r="AF20" s="40"/>
      <c r="AG20" s="13"/>
    </row>
    <row r="21" spans="1:36" ht="15" customHeight="1" x14ac:dyDescent="0.25">
      <c r="A21" s="158"/>
      <c r="B21" s="384" t="s">
        <v>332</v>
      </c>
      <c r="C21" s="385"/>
      <c r="D21" s="385"/>
      <c r="E21" s="385"/>
      <c r="F21" s="385"/>
      <c r="G21" s="385"/>
      <c r="H21" s="385"/>
      <c r="I21" s="385"/>
      <c r="J21" s="386"/>
      <c r="K21" s="350" t="s">
        <v>91</v>
      </c>
      <c r="L21" s="351"/>
      <c r="M21" s="350" t="s">
        <v>90</v>
      </c>
      <c r="N21" s="351"/>
      <c r="O21" s="350" t="s">
        <v>281</v>
      </c>
      <c r="P21" s="351"/>
      <c r="Q21" s="250"/>
      <c r="R21" s="376" t="s">
        <v>152</v>
      </c>
      <c r="S21" s="377"/>
      <c r="T21" s="377"/>
      <c r="U21" s="377"/>
      <c r="V21" s="377"/>
      <c r="W21" s="377"/>
      <c r="X21" s="377"/>
      <c r="Y21" s="377"/>
      <c r="Z21" s="377"/>
      <c r="AA21" s="381"/>
      <c r="AB21" s="350" t="s">
        <v>91</v>
      </c>
      <c r="AC21" s="351"/>
      <c r="AD21" s="350" t="s">
        <v>90</v>
      </c>
      <c r="AE21" s="351"/>
      <c r="AF21" s="155" t="s">
        <v>281</v>
      </c>
      <c r="AG21" s="13"/>
    </row>
    <row r="22" spans="1:36" ht="15" customHeight="1" x14ac:dyDescent="0.25">
      <c r="A22" s="158"/>
      <c r="B22" s="387"/>
      <c r="C22" s="388"/>
      <c r="D22" s="388"/>
      <c r="E22" s="388"/>
      <c r="F22" s="388"/>
      <c r="G22" s="388"/>
      <c r="H22" s="388"/>
      <c r="I22" s="388"/>
      <c r="J22" s="389"/>
      <c r="K22" s="355">
        <f>COUNTIFS('Teamer-Liste_AEJ'!$I:$I,"=EA",'Teamer-Liste_AEJ'!$D:$D,"x")+COUNTIFS('Teamer-Liste_AEJ'!$I:$I,"=HA",'Teamer-Liste_AEJ'!$D:$D,"x")+COUNTIFS('Teamer-Liste_AEJ'!$I:$I,"=HO",'Teamer-Liste_AEJ'!$D:$D,"x")+COUNTIFS('Teamer-Liste_AEJ'!$I:$I,"=PR",'Teamer-Liste_AEJ'!$D:$D,"x")+COUNTIFS('Teamer-Liste_AEJ'!$I:$I,"=SO",'Teamer-Liste_AEJ'!$D:$D,"x")</f>
        <v>0</v>
      </c>
      <c r="L22" s="356"/>
      <c r="M22" s="355">
        <f>COUNTIFS('Teamer-Liste_AEJ'!$I:$I,"=EA",'Teamer-Liste_AEJ'!$E:$E,"x")+COUNTIFS('Teamer-Liste_AEJ'!$I:$I,"=HA",'Teamer-Liste_AEJ'!$E:$E,"x")+COUNTIFS('Teamer-Liste_AEJ'!$I:$I,"=HO",'Teamer-Liste_AEJ'!$E:$E,"x")+COUNTIFS('Teamer-Liste_AEJ'!$I:$I,"=PR",'Teamer-Liste_AEJ'!$E:$E,"x")+COUNTIFS('Teamer-Liste_AEJ'!$I:$I,"=SO",'Teamer-Liste_AEJ'!$E:$E,"x")</f>
        <v>0</v>
      </c>
      <c r="N22" s="356"/>
      <c r="O22" s="355">
        <f>COUNTIFS('Teamer-Liste_AEJ'!$I:$I,"=EA",'Teamer-Liste_AEJ'!$F:$F,"x")+COUNTIFS('Teamer-Liste_AEJ'!$I:$I,"=HA",'Teamer-Liste_AEJ'!$F:$F,"x")+COUNTIFS('Teamer-Liste_AEJ'!$I:$I,"=HO",'Teamer-Liste_AEJ'!$F:$F,"x")+COUNTIFS('Teamer-Liste_AEJ'!$I:$I,"=PR",'Teamer-Liste_AEJ'!$F:$F,"x")+COUNTIFS('Teamer-Liste_AEJ'!$I:$I,"=SO",'Teamer-Liste_AEJ'!$F:$F,"x")</f>
        <v>0</v>
      </c>
      <c r="P22" s="356"/>
      <c r="Q22" s="250"/>
      <c r="R22" s="352" t="s">
        <v>55</v>
      </c>
      <c r="S22" s="353"/>
      <c r="T22" s="353"/>
      <c r="U22" s="353"/>
      <c r="V22" s="353"/>
      <c r="W22" s="353"/>
      <c r="X22" s="353"/>
      <c r="Y22" s="353"/>
      <c r="Z22" s="353"/>
      <c r="AA22" s="354"/>
      <c r="AB22" s="355">
        <f>COUNTIFS('Teamer-Liste_AEJ'!$H:$H,"&lt;45",'Teamer-Liste_AEJ'!$I:$I,"=HA",'Teamer-Liste_AEJ'!$D:$D,"x")</f>
        <v>0</v>
      </c>
      <c r="AC22" s="356"/>
      <c r="AD22" s="355">
        <f>COUNTIFS('Teamer-Liste_AEJ'!$H:$H,"&lt;45",'Teamer-Liste_AEJ'!$I:$I,"=HA",'Teamer-Liste_AEJ'!$E:$E,"x")</f>
        <v>0</v>
      </c>
      <c r="AE22" s="356"/>
      <c r="AF22" s="156">
        <f>COUNTIFS('Teamer-Liste_AEJ'!$H:$H,"&lt;45",'Teamer-Liste_AEJ'!$I:$I,"=HA",'Teamer-Liste_AEJ'!$F:$F,"x")</f>
        <v>0</v>
      </c>
      <c r="AG22" s="13"/>
    </row>
    <row r="23" spans="1:36" ht="15" customHeight="1" x14ac:dyDescent="0.25">
      <c r="A23" s="160"/>
      <c r="B23" s="382"/>
      <c r="C23" s="382"/>
      <c r="D23" s="382"/>
      <c r="E23" s="382"/>
      <c r="F23" s="382"/>
      <c r="G23" s="382"/>
      <c r="H23" s="382"/>
      <c r="I23" s="382"/>
      <c r="J23" s="382"/>
      <c r="K23" s="378">
        <f>K22+M22+O22</f>
        <v>0</v>
      </c>
      <c r="L23" s="380"/>
      <c r="M23" s="380"/>
      <c r="N23" s="380"/>
      <c r="O23" s="380"/>
      <c r="P23" s="379"/>
      <c r="Q23" s="250"/>
      <c r="R23" s="352" t="s">
        <v>28</v>
      </c>
      <c r="S23" s="353"/>
      <c r="T23" s="353"/>
      <c r="U23" s="353"/>
      <c r="V23" s="353"/>
      <c r="W23" s="353"/>
      <c r="X23" s="353"/>
      <c r="Y23" s="353"/>
      <c r="Z23" s="353"/>
      <c r="AA23" s="354"/>
      <c r="AB23" s="355">
        <f>COUNTIFS('Teamer-Liste_AEJ'!$H:$H,"&lt;98",'Teamer-Liste_AEJ'!$I:$I,"=HA",'Teamer-Liste_AEJ'!$D:$D,"x")-AB22</f>
        <v>0</v>
      </c>
      <c r="AC23" s="356"/>
      <c r="AD23" s="355">
        <f>COUNTIFS('Teamer-Liste_AEJ'!$H:$H,"&lt;98",'Teamer-Liste_AEJ'!$I:$I,"=HA",'Teamer-Liste_AEJ'!$E:$E,"x")-AD22</f>
        <v>0</v>
      </c>
      <c r="AE23" s="356"/>
      <c r="AF23" s="156">
        <f>COUNTIFS('Teamer-Liste_AEJ'!$H:$H,"&lt;99",'Teamer-Liste_AEJ'!$I:$I,"=HA",'Teamer-Liste_AEJ'!$F:$F,"x")-AF22</f>
        <v>0</v>
      </c>
      <c r="AG23" s="55"/>
    </row>
    <row r="24" spans="1:36" ht="7.5" customHeight="1" x14ac:dyDescent="0.25">
      <c r="A24" s="160"/>
      <c r="B24" s="383"/>
      <c r="C24" s="383"/>
      <c r="D24" s="383"/>
      <c r="E24" s="383"/>
      <c r="F24" s="383"/>
      <c r="G24" s="383"/>
      <c r="H24" s="383"/>
      <c r="I24" s="383"/>
      <c r="J24" s="383"/>
      <c r="K24" s="160"/>
      <c r="L24" s="160"/>
      <c r="M24" s="160"/>
      <c r="N24" s="160"/>
      <c r="O24" s="160"/>
      <c r="P24" s="160"/>
      <c r="Q24" s="250"/>
      <c r="R24" s="160"/>
      <c r="S24" s="160"/>
      <c r="T24" s="160"/>
      <c r="U24" s="160"/>
      <c r="V24" s="160"/>
      <c r="W24" s="160"/>
      <c r="X24" s="160"/>
      <c r="Y24" s="160"/>
      <c r="Z24" s="160"/>
      <c r="AA24" s="160"/>
      <c r="AB24" s="160"/>
      <c r="AC24" s="160"/>
      <c r="AD24" s="160"/>
      <c r="AE24" s="160"/>
      <c r="AF24" s="160"/>
      <c r="AG24" s="55"/>
    </row>
    <row r="25" spans="1:36" ht="15" customHeight="1" x14ac:dyDescent="0.25">
      <c r="A25" s="160"/>
      <c r="B25" s="383"/>
      <c r="C25" s="383"/>
      <c r="D25" s="383"/>
      <c r="E25" s="383"/>
      <c r="F25" s="383"/>
      <c r="G25" s="383"/>
      <c r="H25" s="383"/>
      <c r="I25" s="383"/>
      <c r="J25" s="383"/>
      <c r="K25" s="160"/>
      <c r="L25" s="160"/>
      <c r="M25" s="160"/>
      <c r="N25" s="160"/>
      <c r="O25" s="160"/>
      <c r="P25" s="160"/>
      <c r="Q25" s="250"/>
      <c r="R25" s="376" t="s">
        <v>56</v>
      </c>
      <c r="S25" s="377"/>
      <c r="T25" s="377"/>
      <c r="U25" s="377"/>
      <c r="V25" s="377"/>
      <c r="W25" s="377"/>
      <c r="X25" s="377"/>
      <c r="Y25" s="377"/>
      <c r="Z25" s="377"/>
      <c r="AA25" s="377"/>
      <c r="AB25" s="377"/>
      <c r="AC25" s="377"/>
      <c r="AD25" s="377"/>
      <c r="AE25" s="377"/>
      <c r="AF25" s="381"/>
      <c r="AG25" s="55"/>
    </row>
    <row r="26" spans="1:36" ht="15" customHeight="1" x14ac:dyDescent="0.25">
      <c r="A26" s="160"/>
      <c r="B26" s="160"/>
      <c r="C26" s="160"/>
      <c r="D26" s="160"/>
      <c r="E26" s="160"/>
      <c r="F26" s="160"/>
      <c r="G26" s="160"/>
      <c r="H26" s="160"/>
      <c r="I26" s="160"/>
      <c r="J26" s="160"/>
      <c r="K26" s="160"/>
      <c r="L26" s="160"/>
      <c r="M26" s="160"/>
      <c r="N26" s="160"/>
      <c r="O26" s="160"/>
      <c r="P26" s="160"/>
      <c r="Q26" s="250"/>
      <c r="R26" s="352" t="s">
        <v>27</v>
      </c>
      <c r="S26" s="353"/>
      <c r="T26" s="353"/>
      <c r="U26" s="353"/>
      <c r="V26" s="353"/>
      <c r="W26" s="354"/>
      <c r="X26" s="355">
        <f>COUNTIF('Teamer-Liste_AEJ'!$I:$I,"HO")</f>
        <v>0</v>
      </c>
      <c r="Y26" s="356"/>
      <c r="Z26" s="434" t="s">
        <v>334</v>
      </c>
      <c r="AA26" s="435"/>
      <c r="AB26" s="435"/>
      <c r="AC26" s="436"/>
      <c r="AD26" s="355">
        <f>COUNTIF('Teamer-Liste_AEJ'!$I:$I,"PR")</f>
        <v>0</v>
      </c>
      <c r="AE26" s="437"/>
      <c r="AF26" s="356"/>
      <c r="AG26" s="55"/>
    </row>
    <row r="27" spans="1:36" ht="15" customHeight="1" x14ac:dyDescent="0.25">
      <c r="A27" s="160"/>
      <c r="B27" s="160"/>
      <c r="C27" s="160"/>
      <c r="D27" s="160"/>
      <c r="E27" s="160"/>
      <c r="F27" s="160"/>
      <c r="G27" s="160"/>
      <c r="H27" s="160"/>
      <c r="I27" s="160"/>
      <c r="J27" s="160"/>
      <c r="K27" s="160"/>
      <c r="L27" s="160"/>
      <c r="M27" s="160"/>
      <c r="N27" s="160"/>
      <c r="O27" s="160"/>
      <c r="P27" s="158"/>
      <c r="Q27" s="251"/>
      <c r="R27" s="438"/>
      <c r="S27" s="439"/>
      <c r="T27" s="439"/>
      <c r="U27" s="439"/>
      <c r="V27" s="439"/>
      <c r="W27" s="439"/>
      <c r="X27" s="439"/>
      <c r="Y27" s="440"/>
      <c r="Z27" s="448" t="s">
        <v>94</v>
      </c>
      <c r="AA27" s="449"/>
      <c r="AB27" s="449"/>
      <c r="AC27" s="450"/>
      <c r="AD27" s="355">
        <f>COUNTIF('Teamer-Liste_AEJ'!$I:$I,"SO")</f>
        <v>0</v>
      </c>
      <c r="AE27" s="437"/>
      <c r="AF27" s="356"/>
      <c r="AG27" s="55"/>
    </row>
    <row r="28" spans="1:36" ht="7.5" customHeight="1" x14ac:dyDescent="0.25">
      <c r="A28" s="160"/>
      <c r="B28" s="158"/>
      <c r="C28" s="158"/>
      <c r="D28" s="158"/>
      <c r="E28" s="158"/>
      <c r="F28" s="158"/>
      <c r="G28" s="158"/>
      <c r="H28" s="158"/>
      <c r="I28" s="158"/>
      <c r="J28" s="158"/>
      <c r="K28" s="158"/>
      <c r="L28" s="158"/>
      <c r="M28" s="158"/>
      <c r="N28" s="158"/>
      <c r="O28" s="158"/>
      <c r="P28" s="160"/>
      <c r="Q28" s="250"/>
      <c r="R28" s="158"/>
      <c r="S28" s="158"/>
      <c r="T28" s="158"/>
      <c r="U28" s="158"/>
      <c r="V28" s="158"/>
      <c r="W28" s="158"/>
      <c r="X28" s="158"/>
      <c r="Y28" s="158"/>
      <c r="Z28" s="158"/>
      <c r="AA28" s="158"/>
      <c r="AB28" s="158"/>
      <c r="AC28" s="158"/>
      <c r="AD28" s="160"/>
      <c r="AE28" s="160"/>
      <c r="AF28" s="160"/>
      <c r="AG28" s="55"/>
    </row>
    <row r="29" spans="1:36" ht="15" customHeight="1" x14ac:dyDescent="0.25">
      <c r="A29" s="158" t="s">
        <v>104</v>
      </c>
      <c r="B29" s="376" t="s">
        <v>33</v>
      </c>
      <c r="C29" s="377"/>
      <c r="D29" s="377"/>
      <c r="E29" s="377"/>
      <c r="F29" s="377"/>
      <c r="G29" s="377"/>
      <c r="H29" s="377"/>
      <c r="I29" s="377"/>
      <c r="J29" s="377"/>
      <c r="K29" s="381"/>
      <c r="L29" s="350" t="s">
        <v>96</v>
      </c>
      <c r="M29" s="441"/>
      <c r="N29" s="441"/>
      <c r="O29" s="441"/>
      <c r="P29" s="351"/>
      <c r="Q29" s="251"/>
      <c r="R29" s="376" t="s">
        <v>1</v>
      </c>
      <c r="S29" s="377"/>
      <c r="T29" s="377"/>
      <c r="U29" s="377"/>
      <c r="V29" s="377"/>
      <c r="W29" s="377"/>
      <c r="X29" s="377"/>
      <c r="Y29" s="377"/>
      <c r="Z29" s="377"/>
      <c r="AA29" s="377"/>
      <c r="AB29" s="381"/>
      <c r="AC29" s="350" t="s">
        <v>92</v>
      </c>
      <c r="AD29" s="441"/>
      <c r="AE29" s="441"/>
      <c r="AF29" s="351"/>
      <c r="AG29" s="13"/>
      <c r="AJ29" s="5"/>
    </row>
    <row r="30" spans="1:36" ht="15" customHeight="1" x14ac:dyDescent="0.25">
      <c r="A30" s="158"/>
      <c r="B30" s="402" t="s">
        <v>155</v>
      </c>
      <c r="C30" s="403"/>
      <c r="D30" s="403"/>
      <c r="E30" s="403"/>
      <c r="F30" s="403"/>
      <c r="G30" s="403"/>
      <c r="H30" s="403"/>
      <c r="I30" s="403"/>
      <c r="J30" s="403"/>
      <c r="K30" s="404"/>
      <c r="L30" s="396">
        <f>'Belegliste Einnahmen'!F10</f>
        <v>0</v>
      </c>
      <c r="M30" s="397"/>
      <c r="N30" s="397"/>
      <c r="O30" s="397"/>
      <c r="P30" s="398"/>
      <c r="Q30" s="251"/>
      <c r="R30" s="352" t="s">
        <v>36</v>
      </c>
      <c r="S30" s="353"/>
      <c r="T30" s="353"/>
      <c r="U30" s="353"/>
      <c r="V30" s="353"/>
      <c r="W30" s="353"/>
      <c r="X30" s="353"/>
      <c r="Y30" s="353"/>
      <c r="Z30" s="353"/>
      <c r="AA30" s="353"/>
      <c r="AB30" s="354"/>
      <c r="AC30" s="390">
        <f>'Belegliste Ausgaben'!SummeFahrtkostenAEJ</f>
        <v>0</v>
      </c>
      <c r="AD30" s="391"/>
      <c r="AE30" s="391"/>
      <c r="AF30" s="392"/>
      <c r="AG30" s="13"/>
      <c r="AJ30" s="5"/>
    </row>
    <row r="31" spans="1:36" ht="15" customHeight="1" x14ac:dyDescent="0.25">
      <c r="A31" s="158"/>
      <c r="B31" s="402" t="s">
        <v>57</v>
      </c>
      <c r="C31" s="403"/>
      <c r="D31" s="403"/>
      <c r="E31" s="403"/>
      <c r="F31" s="403"/>
      <c r="G31" s="403"/>
      <c r="H31" s="403"/>
      <c r="I31" s="403"/>
      <c r="J31" s="403"/>
      <c r="K31" s="404"/>
      <c r="L31" s="442">
        <f>'fAL-Übersicht'!C8</f>
        <v>0</v>
      </c>
      <c r="M31" s="443"/>
      <c r="N31" s="443"/>
      <c r="O31" s="443"/>
      <c r="P31" s="444"/>
      <c r="Q31" s="251"/>
      <c r="R31" s="352" t="s">
        <v>37</v>
      </c>
      <c r="S31" s="353"/>
      <c r="T31" s="353"/>
      <c r="U31" s="353"/>
      <c r="V31" s="353"/>
      <c r="W31" s="353"/>
      <c r="X31" s="353"/>
      <c r="Y31" s="353"/>
      <c r="Z31" s="353"/>
      <c r="AA31" s="353"/>
      <c r="AB31" s="354"/>
      <c r="AC31" s="390">
        <f>'Belegliste Ausgaben'!SummeVerpflegÜbernachtAEJ</f>
        <v>0</v>
      </c>
      <c r="AD31" s="391"/>
      <c r="AE31" s="391"/>
      <c r="AF31" s="392"/>
      <c r="AG31" s="13"/>
      <c r="AJ31" s="5"/>
    </row>
    <row r="32" spans="1:36" ht="15" customHeight="1" x14ac:dyDescent="0.25">
      <c r="A32" s="158"/>
      <c r="B32" s="431" t="s">
        <v>118</v>
      </c>
      <c r="C32" s="432"/>
      <c r="D32" s="432"/>
      <c r="E32" s="432"/>
      <c r="F32" s="432"/>
      <c r="G32" s="432"/>
      <c r="H32" s="433"/>
      <c r="I32" s="451">
        <v>12.15</v>
      </c>
      <c r="J32" s="452"/>
      <c r="K32" s="453"/>
      <c r="L32" s="445">
        <f>L31*I32</f>
        <v>0</v>
      </c>
      <c r="M32" s="446"/>
      <c r="N32" s="446"/>
      <c r="O32" s="446"/>
      <c r="P32" s="447"/>
      <c r="Q32" s="251"/>
      <c r="R32" s="352" t="s">
        <v>0</v>
      </c>
      <c r="S32" s="353"/>
      <c r="T32" s="353"/>
      <c r="U32" s="353"/>
      <c r="V32" s="353"/>
      <c r="W32" s="353"/>
      <c r="X32" s="353"/>
      <c r="Y32" s="353"/>
      <c r="Z32" s="353"/>
      <c r="AA32" s="353"/>
      <c r="AB32" s="354"/>
      <c r="AC32" s="390">
        <f>'Belegliste Ausgaben'!SummeRaummietenAEJ</f>
        <v>0</v>
      </c>
      <c r="AD32" s="391"/>
      <c r="AE32" s="391"/>
      <c r="AF32" s="392"/>
      <c r="AG32" s="13"/>
      <c r="AJ32" s="5"/>
    </row>
    <row r="33" spans="1:36" ht="15" customHeight="1" x14ac:dyDescent="0.25">
      <c r="A33" s="158"/>
      <c r="B33" s="402" t="s">
        <v>35</v>
      </c>
      <c r="C33" s="403"/>
      <c r="D33" s="403"/>
      <c r="E33" s="403"/>
      <c r="F33" s="403"/>
      <c r="G33" s="403"/>
      <c r="H33" s="403"/>
      <c r="I33" s="403"/>
      <c r="J33" s="403"/>
      <c r="K33" s="404"/>
      <c r="L33" s="396">
        <f>Sachleistungen!C8</f>
        <v>0</v>
      </c>
      <c r="M33" s="397"/>
      <c r="N33" s="397"/>
      <c r="O33" s="397"/>
      <c r="P33" s="398"/>
      <c r="Q33" s="251"/>
      <c r="R33" s="352" t="s">
        <v>369</v>
      </c>
      <c r="S33" s="353"/>
      <c r="T33" s="353"/>
      <c r="U33" s="353"/>
      <c r="V33" s="353"/>
      <c r="W33" s="353"/>
      <c r="X33" s="353"/>
      <c r="Y33" s="353"/>
      <c r="Z33" s="353"/>
      <c r="AA33" s="353"/>
      <c r="AB33" s="354"/>
      <c r="AC33" s="390">
        <f>'Belegliste Ausgaben'!SummeHonorareAEJ</f>
        <v>0</v>
      </c>
      <c r="AD33" s="391"/>
      <c r="AE33" s="391"/>
      <c r="AF33" s="392"/>
      <c r="AG33" s="13"/>
      <c r="AJ33" s="5"/>
    </row>
    <row r="34" spans="1:36" ht="15" customHeight="1" x14ac:dyDescent="0.25">
      <c r="A34" s="158"/>
      <c r="B34" s="376" t="s">
        <v>368</v>
      </c>
      <c r="C34" s="377"/>
      <c r="D34" s="377"/>
      <c r="E34" s="377"/>
      <c r="F34" s="377"/>
      <c r="G34" s="377"/>
      <c r="H34" s="377"/>
      <c r="I34" s="377"/>
      <c r="J34" s="377"/>
      <c r="K34" s="377"/>
      <c r="L34" s="377"/>
      <c r="M34" s="377"/>
      <c r="N34" s="377"/>
      <c r="O34" s="377"/>
      <c r="P34" s="381"/>
      <c r="Q34" s="251"/>
      <c r="R34" s="352" t="s">
        <v>288</v>
      </c>
      <c r="S34" s="353"/>
      <c r="T34" s="353"/>
      <c r="U34" s="353"/>
      <c r="V34" s="353"/>
      <c r="W34" s="353"/>
      <c r="X34" s="353"/>
      <c r="Y34" s="353"/>
      <c r="Z34" s="353"/>
      <c r="AA34" s="353"/>
      <c r="AB34" s="354"/>
      <c r="AC34" s="390">
        <f>'Betreuung&amp;Assistenz'!C9</f>
        <v>0</v>
      </c>
      <c r="AD34" s="391"/>
      <c r="AE34" s="391"/>
      <c r="AF34" s="392"/>
      <c r="AG34" s="13"/>
      <c r="AJ34" s="5"/>
    </row>
    <row r="35" spans="1:36" ht="15" customHeight="1" x14ac:dyDescent="0.25">
      <c r="A35" s="158"/>
      <c r="B35" s="371" t="s">
        <v>59</v>
      </c>
      <c r="C35" s="372"/>
      <c r="D35" s="372"/>
      <c r="E35" s="372"/>
      <c r="F35" s="372"/>
      <c r="G35" s="372"/>
      <c r="H35" s="372"/>
      <c r="I35" s="372"/>
      <c r="J35" s="372"/>
      <c r="K35" s="373"/>
      <c r="L35" s="350" t="s">
        <v>34</v>
      </c>
      <c r="M35" s="441"/>
      <c r="N35" s="441"/>
      <c r="O35" s="441"/>
      <c r="P35" s="351"/>
      <c r="Q35" s="251"/>
      <c r="R35" s="352" t="s">
        <v>38</v>
      </c>
      <c r="S35" s="353"/>
      <c r="T35" s="353"/>
      <c r="U35" s="353"/>
      <c r="V35" s="353"/>
      <c r="W35" s="353"/>
      <c r="X35" s="353"/>
      <c r="Y35" s="353"/>
      <c r="Z35" s="353"/>
      <c r="AA35" s="353"/>
      <c r="AB35" s="354"/>
      <c r="AC35" s="390">
        <f>'Belegliste Ausgaben'!SummeArbeitsHilfsmittelAEJ</f>
        <v>0</v>
      </c>
      <c r="AD35" s="391"/>
      <c r="AE35" s="391"/>
      <c r="AF35" s="392"/>
      <c r="AG35" s="13"/>
      <c r="AJ35" s="5"/>
    </row>
    <row r="36" spans="1:36" ht="15" customHeight="1" x14ac:dyDescent="0.25">
      <c r="A36" s="158"/>
      <c r="B36" s="454">
        <f>'Belegliste Einnahmen'!VWZSonstZuschüsseHerkunft1AEJ</f>
        <v>0</v>
      </c>
      <c r="C36" s="455"/>
      <c r="D36" s="455"/>
      <c r="E36" s="455"/>
      <c r="F36" s="455"/>
      <c r="G36" s="455"/>
      <c r="H36" s="455"/>
      <c r="I36" s="455"/>
      <c r="J36" s="455"/>
      <c r="K36" s="456"/>
      <c r="L36" s="396">
        <f>'Belegliste Einnahmen'!BetragSonstZuschüsseHerkunft1AEJ</f>
        <v>0</v>
      </c>
      <c r="M36" s="397"/>
      <c r="N36" s="397"/>
      <c r="O36" s="397"/>
      <c r="P36" s="398"/>
      <c r="Q36" s="251"/>
      <c r="R36" s="393" t="s">
        <v>336</v>
      </c>
      <c r="S36" s="394"/>
      <c r="T36" s="394"/>
      <c r="U36" s="394"/>
      <c r="V36" s="394"/>
      <c r="W36" s="394"/>
      <c r="X36" s="394"/>
      <c r="Y36" s="394"/>
      <c r="Z36" s="394"/>
      <c r="AA36" s="394"/>
      <c r="AB36" s="395"/>
      <c r="AC36" s="390">
        <f>'Belegliste Ausgaben'!SummeOrgaAEJ</f>
        <v>0</v>
      </c>
      <c r="AD36" s="391"/>
      <c r="AE36" s="391"/>
      <c r="AF36" s="392"/>
      <c r="AG36" s="13"/>
      <c r="AJ36" s="5"/>
    </row>
    <row r="37" spans="1:36" ht="15" customHeight="1" x14ac:dyDescent="0.25">
      <c r="A37" s="158"/>
      <c r="B37" s="454">
        <f>'Belegliste Einnahmen'!VWZSonstZuschüsseHerkunft2AEJ</f>
        <v>0</v>
      </c>
      <c r="C37" s="455"/>
      <c r="D37" s="455"/>
      <c r="E37" s="455"/>
      <c r="F37" s="455"/>
      <c r="G37" s="455"/>
      <c r="H37" s="455"/>
      <c r="I37" s="455"/>
      <c r="J37" s="455"/>
      <c r="K37" s="456"/>
      <c r="L37" s="396">
        <f>'Belegliste Einnahmen'!BetragSonstZuschüsseHerkunft2AEJ</f>
        <v>0</v>
      </c>
      <c r="M37" s="397"/>
      <c r="N37" s="397"/>
      <c r="O37" s="397"/>
      <c r="P37" s="398"/>
      <c r="Q37" s="251"/>
      <c r="R37" s="352" t="s">
        <v>31</v>
      </c>
      <c r="S37" s="353"/>
      <c r="T37" s="353"/>
      <c r="U37" s="353"/>
      <c r="V37" s="353"/>
      <c r="W37" s="353"/>
      <c r="X37" s="353"/>
      <c r="Y37" s="353"/>
      <c r="Z37" s="353"/>
      <c r="AA37" s="353"/>
      <c r="AB37" s="354"/>
      <c r="AC37" s="390">
        <f>'Belegliste Ausgaben'!SummeVersicherungAEJ</f>
        <v>0</v>
      </c>
      <c r="AD37" s="391"/>
      <c r="AE37" s="391"/>
      <c r="AF37" s="392"/>
      <c r="AG37" s="13"/>
      <c r="AJ37" s="5"/>
    </row>
    <row r="38" spans="1:36" ht="15" customHeight="1" x14ac:dyDescent="0.25">
      <c r="A38" s="158"/>
      <c r="B38" s="454">
        <f>'Belegliste Einnahmen'!VWZSonstZuschüsseHerkunft3AEJ</f>
        <v>0</v>
      </c>
      <c r="C38" s="455"/>
      <c r="D38" s="455"/>
      <c r="E38" s="455"/>
      <c r="F38" s="455"/>
      <c r="G38" s="455"/>
      <c r="H38" s="455"/>
      <c r="I38" s="455"/>
      <c r="J38" s="455"/>
      <c r="K38" s="456"/>
      <c r="L38" s="396">
        <f>'Belegliste Einnahmen'!BetragSonstZuschüsseHerkunft3AEJ</f>
        <v>0</v>
      </c>
      <c r="M38" s="397"/>
      <c r="N38" s="397"/>
      <c r="O38" s="397"/>
      <c r="P38" s="398"/>
      <c r="Q38" s="251"/>
      <c r="R38" s="457" t="s">
        <v>39</v>
      </c>
      <c r="S38" s="457"/>
      <c r="T38" s="457"/>
      <c r="U38" s="457"/>
      <c r="V38" s="457"/>
      <c r="W38" s="457"/>
      <c r="X38" s="457"/>
      <c r="Y38" s="457"/>
      <c r="Z38" s="457"/>
      <c r="AA38" s="457"/>
      <c r="AB38" s="458"/>
      <c r="AC38" s="459">
        <f>SUM(AC30:AF37)</f>
        <v>0</v>
      </c>
      <c r="AD38" s="460"/>
      <c r="AE38" s="460"/>
      <c r="AF38" s="461"/>
      <c r="AG38" s="13"/>
      <c r="AJ38" s="5"/>
    </row>
    <row r="39" spans="1:36" ht="15" customHeight="1" x14ac:dyDescent="0.25">
      <c r="A39" s="160"/>
      <c r="B39" s="468" t="s">
        <v>93</v>
      </c>
      <c r="C39" s="468"/>
      <c r="D39" s="468"/>
      <c r="E39" s="468"/>
      <c r="F39" s="468"/>
      <c r="G39" s="468"/>
      <c r="H39" s="468"/>
      <c r="I39" s="468"/>
      <c r="J39" s="468"/>
      <c r="K39" s="469"/>
      <c r="L39" s="396"/>
      <c r="M39" s="397"/>
      <c r="N39" s="397"/>
      <c r="O39" s="397"/>
      <c r="P39" s="398"/>
      <c r="Q39" s="251"/>
      <c r="R39" s="464" t="s">
        <v>40</v>
      </c>
      <c r="S39" s="464"/>
      <c r="T39" s="464"/>
      <c r="U39" s="464"/>
      <c r="V39" s="464"/>
      <c r="W39" s="464"/>
      <c r="X39" s="464"/>
      <c r="Y39" s="464"/>
      <c r="Z39" s="464"/>
      <c r="AA39" s="464"/>
      <c r="AB39" s="465"/>
      <c r="AC39" s="390">
        <f>L32</f>
        <v>0</v>
      </c>
      <c r="AD39" s="391"/>
      <c r="AE39" s="391"/>
      <c r="AF39" s="392"/>
      <c r="AG39" s="13"/>
      <c r="AJ39" s="5"/>
    </row>
    <row r="40" spans="1:36" ht="15" customHeight="1" x14ac:dyDescent="0.25">
      <c r="A40" s="160"/>
      <c r="B40" s="158"/>
      <c r="C40" s="158"/>
      <c r="D40" s="158"/>
      <c r="E40" s="158"/>
      <c r="F40" s="158"/>
      <c r="G40" s="158"/>
      <c r="H40" s="158"/>
      <c r="I40" s="158"/>
      <c r="J40" s="158"/>
      <c r="K40" s="158"/>
      <c r="L40" s="158"/>
      <c r="M40" s="158"/>
      <c r="N40" s="158"/>
      <c r="O40" s="158"/>
      <c r="P40" s="158"/>
      <c r="Q40" s="251"/>
      <c r="R40" s="464" t="s">
        <v>41</v>
      </c>
      <c r="S40" s="464"/>
      <c r="T40" s="464"/>
      <c r="U40" s="464"/>
      <c r="V40" s="464"/>
      <c r="W40" s="464"/>
      <c r="X40" s="464"/>
      <c r="Y40" s="464"/>
      <c r="Z40" s="464"/>
      <c r="AA40" s="464"/>
      <c r="AB40" s="465"/>
      <c r="AC40" s="390">
        <f>L33</f>
        <v>0</v>
      </c>
      <c r="AD40" s="391"/>
      <c r="AE40" s="391"/>
      <c r="AF40" s="392"/>
      <c r="AG40" s="13"/>
      <c r="AJ40" s="5"/>
    </row>
    <row r="41" spans="1:36" ht="15" customHeight="1" x14ac:dyDescent="0.25">
      <c r="A41" s="160"/>
      <c r="B41" s="466" t="s">
        <v>39</v>
      </c>
      <c r="C41" s="466"/>
      <c r="D41" s="466"/>
      <c r="E41" s="466"/>
      <c r="F41" s="466"/>
      <c r="G41" s="466"/>
      <c r="H41" s="466"/>
      <c r="I41" s="466"/>
      <c r="J41" s="466"/>
      <c r="K41" s="467"/>
      <c r="L41" s="399">
        <f>L30+L32+L33+L36+L37+L38+L39</f>
        <v>0</v>
      </c>
      <c r="M41" s="400"/>
      <c r="N41" s="400"/>
      <c r="O41" s="400"/>
      <c r="P41" s="401"/>
      <c r="Q41" s="250"/>
      <c r="R41" s="160"/>
      <c r="S41" s="160"/>
      <c r="T41" s="160"/>
      <c r="U41" s="160"/>
      <c r="V41" s="160"/>
      <c r="W41" s="160"/>
      <c r="X41" s="160"/>
      <c r="Y41" s="160"/>
      <c r="Z41" s="160"/>
      <c r="AA41" s="160"/>
      <c r="AB41" s="160"/>
      <c r="AC41" s="160"/>
      <c r="AD41" s="160"/>
      <c r="AE41" s="160"/>
      <c r="AF41" s="160"/>
      <c r="AG41" s="13"/>
      <c r="AJ41" s="5"/>
    </row>
    <row r="42" spans="1:36" ht="15" customHeight="1" x14ac:dyDescent="0.25">
      <c r="A42" s="158"/>
      <c r="B42" s="158"/>
      <c r="C42" s="158"/>
      <c r="D42" s="158"/>
      <c r="E42" s="158"/>
      <c r="F42" s="158"/>
      <c r="G42" s="158"/>
      <c r="H42" s="160"/>
      <c r="I42" s="160"/>
      <c r="J42" s="160"/>
      <c r="K42" s="160"/>
      <c r="L42" s="160"/>
      <c r="M42" s="160"/>
      <c r="N42" s="160"/>
      <c r="O42" s="160"/>
      <c r="P42" s="158"/>
      <c r="Q42" s="251"/>
      <c r="R42" s="160"/>
      <c r="S42" s="75"/>
      <c r="T42" s="75"/>
      <c r="U42" s="75"/>
      <c r="V42" s="470" t="b">
        <f>IF(L43&gt;0,IF(AC42*0.7&gt;=100,AC42*0.7,0))</f>
        <v>0</v>
      </c>
      <c r="W42" s="470"/>
      <c r="X42" s="470"/>
      <c r="Y42" s="75"/>
      <c r="Z42" s="466" t="s">
        <v>39</v>
      </c>
      <c r="AA42" s="466"/>
      <c r="AB42" s="467"/>
      <c r="AC42" s="459">
        <f>SUM(AC38:AC40)</f>
        <v>0</v>
      </c>
      <c r="AD42" s="460"/>
      <c r="AE42" s="460"/>
      <c r="AF42" s="461"/>
      <c r="AG42" s="13"/>
      <c r="AJ42" s="5"/>
    </row>
    <row r="43" spans="1:36" ht="15" customHeight="1" x14ac:dyDescent="0.25">
      <c r="A43" s="158"/>
      <c r="B43" s="462" t="s">
        <v>42</v>
      </c>
      <c r="C43" s="462"/>
      <c r="D43" s="462"/>
      <c r="E43" s="462"/>
      <c r="F43" s="462"/>
      <c r="G43" s="462"/>
      <c r="H43" s="462"/>
      <c r="I43" s="462"/>
      <c r="J43" s="462"/>
      <c r="K43" s="463"/>
      <c r="L43" s="399">
        <f>AC42-L41</f>
        <v>0</v>
      </c>
      <c r="M43" s="400"/>
      <c r="N43" s="400"/>
      <c r="O43" s="400"/>
      <c r="P43" s="401"/>
      <c r="Q43" s="251"/>
      <c r="R43" s="464" t="s">
        <v>150</v>
      </c>
      <c r="S43" s="464"/>
      <c r="T43" s="464"/>
      <c r="U43" s="465"/>
      <c r="V43" s="459">
        <f>IF(L43&lt;0,0,IF(V42&gt;L43,L43,V42))</f>
        <v>0</v>
      </c>
      <c r="W43" s="460"/>
      <c r="X43" s="461"/>
      <c r="Y43" s="159"/>
      <c r="Z43" s="159"/>
      <c r="AA43" s="159"/>
      <c r="AB43" s="159"/>
      <c r="AC43" s="160"/>
      <c r="AD43" s="160"/>
      <c r="AE43" s="160"/>
      <c r="AF43" s="160"/>
      <c r="AG43" s="13"/>
      <c r="AJ43" s="5"/>
    </row>
    <row r="44" spans="1:36" ht="7.5" customHeight="1" x14ac:dyDescent="0.25">
      <c r="A44" s="158"/>
      <c r="B44" s="158"/>
      <c r="C44" s="158"/>
      <c r="D44" s="158"/>
      <c r="E44" s="158"/>
      <c r="F44" s="158"/>
      <c r="G44" s="158"/>
      <c r="H44" s="158"/>
      <c r="I44" s="158"/>
      <c r="J44" s="158"/>
      <c r="K44" s="158"/>
      <c r="L44" s="158"/>
      <c r="M44" s="158"/>
      <c r="N44" s="158"/>
      <c r="O44" s="158"/>
      <c r="P44" s="158"/>
      <c r="Q44" s="251"/>
      <c r="R44" s="158"/>
      <c r="S44" s="158"/>
      <c r="T44" s="158"/>
      <c r="U44" s="158"/>
      <c r="V44" s="158"/>
      <c r="W44" s="158"/>
      <c r="X44" s="158"/>
      <c r="Y44" s="158"/>
      <c r="Z44" s="158"/>
      <c r="AA44" s="158"/>
      <c r="AB44" s="158"/>
      <c r="AC44" s="158"/>
      <c r="AD44" s="158"/>
      <c r="AE44" s="158"/>
      <c r="AF44" s="158"/>
      <c r="AG44" s="13"/>
    </row>
    <row r="45" spans="1:36" ht="15" customHeight="1" x14ac:dyDescent="0.25">
      <c r="A45" s="252" t="s">
        <v>105</v>
      </c>
      <c r="B45" s="366" t="s">
        <v>97</v>
      </c>
      <c r="C45" s="366"/>
      <c r="D45" s="366"/>
      <c r="E45" s="366"/>
      <c r="F45" s="366"/>
      <c r="G45" s="366"/>
      <c r="H45" s="366"/>
      <c r="I45" s="366"/>
      <c r="J45" s="366"/>
      <c r="K45" s="366"/>
      <c r="L45" s="366"/>
      <c r="M45" s="366"/>
      <c r="N45" s="366"/>
      <c r="O45" s="366"/>
      <c r="P45" s="366"/>
      <c r="Q45" s="366"/>
      <c r="R45" s="366"/>
      <c r="S45" s="366"/>
      <c r="T45" s="366"/>
      <c r="U45" s="158"/>
      <c r="V45" s="158"/>
      <c r="W45" s="158"/>
      <c r="X45" s="158"/>
      <c r="Y45" s="158"/>
      <c r="Z45" s="158"/>
      <c r="AA45" s="158"/>
      <c r="AB45" s="158"/>
      <c r="AC45" s="158"/>
      <c r="AD45" s="158"/>
      <c r="AE45" s="158"/>
      <c r="AF45" s="158"/>
      <c r="AG45" s="13"/>
    </row>
    <row r="46" spans="1:36" ht="15" customHeight="1" x14ac:dyDescent="0.25">
      <c r="A46" s="158"/>
      <c r="B46" s="406" t="s">
        <v>333</v>
      </c>
      <c r="C46" s="406"/>
      <c r="D46" s="406"/>
      <c r="E46" s="406"/>
      <c r="F46" s="425"/>
      <c r="G46" s="425"/>
      <c r="H46" s="425"/>
      <c r="I46" s="425"/>
      <c r="J46" s="425"/>
      <c r="K46" s="425"/>
      <c r="L46" s="425"/>
      <c r="M46" s="425"/>
      <c r="N46" s="425"/>
      <c r="O46" s="425"/>
      <c r="P46" s="425"/>
      <c r="Q46" s="425"/>
      <c r="R46" s="366" t="s">
        <v>99</v>
      </c>
      <c r="S46" s="366"/>
      <c r="T46" s="366"/>
      <c r="U46" s="428"/>
      <c r="V46" s="428"/>
      <c r="W46" s="428"/>
      <c r="X46" s="428"/>
      <c r="Y46" s="428"/>
      <c r="Z46" s="428"/>
      <c r="AA46" s="428"/>
      <c r="AB46" s="428"/>
      <c r="AC46" s="428"/>
      <c r="AD46" s="428"/>
      <c r="AE46" s="428"/>
      <c r="AF46" s="428"/>
      <c r="AG46" s="13"/>
    </row>
    <row r="47" spans="1:36" ht="15" customHeight="1" x14ac:dyDescent="0.25">
      <c r="A47" s="158"/>
      <c r="B47" s="407" t="s">
        <v>98</v>
      </c>
      <c r="C47" s="407"/>
      <c r="D47" s="407"/>
      <c r="E47" s="407"/>
      <c r="F47" s="426"/>
      <c r="G47" s="426"/>
      <c r="H47" s="426"/>
      <c r="I47" s="426"/>
      <c r="J47" s="426"/>
      <c r="K47" s="426"/>
      <c r="L47" s="426"/>
      <c r="M47" s="426"/>
      <c r="N47" s="426"/>
      <c r="O47" s="426"/>
      <c r="P47" s="426"/>
      <c r="Q47" s="426"/>
      <c r="R47" s="427" t="s">
        <v>367</v>
      </c>
      <c r="S47" s="427"/>
      <c r="T47" s="427"/>
      <c r="U47" s="429"/>
      <c r="V47" s="429"/>
      <c r="W47" s="429"/>
      <c r="X47" s="429"/>
      <c r="Y47" s="429"/>
      <c r="Z47" s="429"/>
      <c r="AA47" s="429"/>
      <c r="AB47" s="429"/>
      <c r="AC47" s="429"/>
      <c r="AD47" s="429"/>
      <c r="AE47" s="429"/>
      <c r="AF47" s="429"/>
      <c r="AG47" s="13"/>
    </row>
    <row r="48" spans="1:36" ht="7.5" customHeight="1" x14ac:dyDescent="0.25">
      <c r="A48" s="13"/>
      <c r="B48" s="13"/>
      <c r="C48" s="13"/>
      <c r="D48" s="13"/>
      <c r="E48" s="13"/>
      <c r="F48" s="13"/>
      <c r="G48" s="13"/>
      <c r="H48" s="13"/>
      <c r="I48" s="13"/>
      <c r="J48" s="13"/>
      <c r="K48" s="13"/>
      <c r="L48" s="13"/>
      <c r="M48" s="13"/>
      <c r="N48" s="13"/>
      <c r="O48" s="13"/>
      <c r="P48" s="60"/>
      <c r="Q48" s="60"/>
      <c r="R48" s="13"/>
      <c r="S48" s="13"/>
      <c r="T48" s="13"/>
      <c r="U48" s="13"/>
      <c r="V48" s="13"/>
      <c r="W48" s="13"/>
      <c r="X48" s="13"/>
      <c r="Y48" s="13"/>
      <c r="Z48" s="13"/>
      <c r="AA48" s="13"/>
      <c r="AB48" s="13"/>
      <c r="AC48" s="13"/>
      <c r="AD48" s="13"/>
      <c r="AE48" s="13"/>
      <c r="AF48" s="13"/>
      <c r="AG48" s="13"/>
    </row>
    <row r="49" spans="1:33" s="55" customFormat="1" ht="15" customHeight="1" x14ac:dyDescent="0.25">
      <c r="A49" s="13"/>
      <c r="B49" s="409" t="s">
        <v>101</v>
      </c>
      <c r="C49" s="410"/>
      <c r="D49" s="410"/>
      <c r="E49" s="410"/>
      <c r="F49" s="410"/>
      <c r="G49" s="410"/>
      <c r="H49" s="410"/>
      <c r="I49" s="410"/>
      <c r="J49" s="410"/>
      <c r="K49" s="410"/>
      <c r="L49" s="410"/>
      <c r="M49" s="410"/>
      <c r="N49" s="61"/>
      <c r="P49" s="255" t="s">
        <v>109</v>
      </c>
      <c r="Q49" s="430" t="s">
        <v>450</v>
      </c>
      <c r="R49" s="430"/>
      <c r="S49" s="430"/>
      <c r="T49" s="430"/>
      <c r="U49" s="430"/>
      <c r="V49" s="430"/>
      <c r="W49" s="430"/>
      <c r="X49" s="430"/>
      <c r="Y49" s="430"/>
      <c r="Z49" s="430"/>
      <c r="AA49" s="257"/>
      <c r="AB49" s="411" t="s">
        <v>112</v>
      </c>
      <c r="AC49" s="412"/>
      <c r="AD49" s="412"/>
      <c r="AE49" s="412"/>
      <c r="AF49" s="412"/>
      <c r="AG49" s="412"/>
    </row>
    <row r="50" spans="1:33" s="55" customFormat="1" ht="15" customHeight="1" x14ac:dyDescent="0.25">
      <c r="A50" s="254" t="s">
        <v>106</v>
      </c>
      <c r="B50" s="408" t="s">
        <v>429</v>
      </c>
      <c r="C50" s="343"/>
      <c r="D50" s="343"/>
      <c r="E50" s="343"/>
      <c r="F50" s="343"/>
      <c r="G50" s="343"/>
      <c r="H50" s="343"/>
      <c r="I50" s="343"/>
      <c r="J50" s="343"/>
      <c r="K50" s="343"/>
      <c r="L50" s="343"/>
      <c r="M50" s="262" t="b">
        <v>0</v>
      </c>
      <c r="N50" s="253"/>
      <c r="O50" s="253"/>
      <c r="Q50" s="342" t="s">
        <v>372</v>
      </c>
      <c r="R50" s="342"/>
      <c r="S50" s="342"/>
      <c r="T50" s="342"/>
      <c r="U50" s="342"/>
      <c r="V50" s="342"/>
      <c r="W50" s="342"/>
      <c r="X50" s="342"/>
      <c r="Y50" s="342"/>
      <c r="Z50" s="342"/>
      <c r="AA50" s="260" t="b">
        <v>0</v>
      </c>
      <c r="AB50" s="416" t="e">
        <f>IF(AND(G3&lt;&gt;0,AC3&lt;&gt;0,I4&lt;&gt;0,AC4&lt;&gt;0,I6&lt;&gt;0,AD10=TRUE,AD11=FALSE,K18/K23&gt;=3,K18/K23&lt;=20,K18&lt;=100,L43&gt;0,V43&gt;100,F47&lt;&gt;0,U47&lt;&gt;0,M50=TRUE,M52=TRUE,AA50=TRUE,AA51=TRUE,AA52=TRUE,AA55=TRUE)=TRUE,"Der Antrag ist vollständig und nach erster Prüfung korrekt!","Der Antrag ist nicht vollständig bzw. nicht förderfähig!")</f>
        <v>#DIV/0!</v>
      </c>
      <c r="AC50" s="417"/>
      <c r="AD50" s="417"/>
      <c r="AE50" s="417"/>
      <c r="AF50" s="418"/>
      <c r="AG50" s="162"/>
    </row>
    <row r="51" spans="1:33" s="55" customFormat="1" ht="15" customHeight="1" x14ac:dyDescent="0.25">
      <c r="A51" s="13"/>
      <c r="B51" s="258"/>
      <c r="C51" s="259"/>
      <c r="D51" s="259"/>
      <c r="E51" s="259"/>
      <c r="F51" s="259"/>
      <c r="G51" s="259"/>
      <c r="H51" s="259"/>
      <c r="I51" s="259"/>
      <c r="J51" s="259"/>
      <c r="K51" s="259"/>
      <c r="L51" s="62"/>
      <c r="M51" s="62"/>
      <c r="N51" s="253"/>
      <c r="O51" s="253"/>
      <c r="Q51" s="342" t="s">
        <v>373</v>
      </c>
      <c r="R51" s="342"/>
      <c r="S51" s="342"/>
      <c r="T51" s="342"/>
      <c r="U51" s="342"/>
      <c r="V51" s="342"/>
      <c r="W51" s="342"/>
      <c r="X51" s="342"/>
      <c r="Y51" s="342"/>
      <c r="Z51" s="342"/>
      <c r="AA51" s="263" t="b">
        <v>0</v>
      </c>
      <c r="AB51" s="419"/>
      <c r="AC51" s="420"/>
      <c r="AD51" s="420"/>
      <c r="AE51" s="420"/>
      <c r="AF51" s="421"/>
      <c r="AG51" s="154"/>
    </row>
    <row r="52" spans="1:33" s="55" customFormat="1" ht="15" customHeight="1" x14ac:dyDescent="0.25">
      <c r="A52" s="254" t="s">
        <v>107</v>
      </c>
      <c r="B52" s="408" t="s">
        <v>379</v>
      </c>
      <c r="C52" s="343"/>
      <c r="D52" s="343"/>
      <c r="E52" s="343"/>
      <c r="F52" s="343"/>
      <c r="G52" s="343"/>
      <c r="H52" s="343"/>
      <c r="I52" s="343"/>
      <c r="J52" s="343"/>
      <c r="K52" s="343"/>
      <c r="L52" s="343"/>
      <c r="M52" s="262" t="b">
        <v>0</v>
      </c>
      <c r="N52" s="253"/>
      <c r="O52" s="253"/>
      <c r="Q52" s="342" t="s">
        <v>374</v>
      </c>
      <c r="R52" s="342"/>
      <c r="S52" s="342"/>
      <c r="T52" s="342"/>
      <c r="U52" s="342"/>
      <c r="V52" s="342"/>
      <c r="W52" s="342"/>
      <c r="X52" s="342"/>
      <c r="Y52" s="342"/>
      <c r="Z52" s="342"/>
      <c r="AA52" s="261" t="b">
        <v>0</v>
      </c>
      <c r="AB52" s="419"/>
      <c r="AC52" s="420"/>
      <c r="AD52" s="420"/>
      <c r="AE52" s="420"/>
      <c r="AF52" s="421"/>
      <c r="AG52" s="154"/>
    </row>
    <row r="53" spans="1:33" s="55" customFormat="1" ht="15" customHeight="1" x14ac:dyDescent="0.25">
      <c r="A53" s="13"/>
      <c r="B53" s="258"/>
      <c r="C53" s="259"/>
      <c r="D53" s="259"/>
      <c r="E53" s="259"/>
      <c r="F53" s="259"/>
      <c r="G53" s="259"/>
      <c r="H53" s="259"/>
      <c r="I53" s="259"/>
      <c r="J53" s="259"/>
      <c r="K53" s="259"/>
      <c r="L53" s="62"/>
      <c r="M53" s="62"/>
      <c r="N53" s="253"/>
      <c r="O53" s="253"/>
      <c r="Q53" s="342" t="s">
        <v>375</v>
      </c>
      <c r="R53" s="342"/>
      <c r="S53" s="342"/>
      <c r="T53" s="342"/>
      <c r="U53" s="342"/>
      <c r="V53" s="342"/>
      <c r="W53" s="342"/>
      <c r="X53" s="342"/>
      <c r="Y53" s="342"/>
      <c r="Z53" s="342"/>
      <c r="AA53" s="261" t="b">
        <v>0</v>
      </c>
      <c r="AB53" s="419"/>
      <c r="AC53" s="420"/>
      <c r="AD53" s="420"/>
      <c r="AE53" s="420"/>
      <c r="AF53" s="421"/>
      <c r="AG53" s="154"/>
    </row>
    <row r="54" spans="1:33" s="55" customFormat="1" ht="15" customHeight="1" x14ac:dyDescent="0.25">
      <c r="A54" s="254" t="s">
        <v>108</v>
      </c>
      <c r="B54" s="408" t="s">
        <v>166</v>
      </c>
      <c r="C54" s="343"/>
      <c r="D54" s="343"/>
      <c r="E54" s="343"/>
      <c r="F54" s="343"/>
      <c r="G54" s="343"/>
      <c r="H54" s="343"/>
      <c r="I54" s="343"/>
      <c r="J54" s="343"/>
      <c r="K54" s="343"/>
      <c r="L54" s="343"/>
      <c r="M54" s="262" t="b">
        <v>0</v>
      </c>
      <c r="N54" s="253"/>
      <c r="O54" s="253"/>
      <c r="Q54" s="342" t="s">
        <v>451</v>
      </c>
      <c r="R54" s="342"/>
      <c r="S54" s="342"/>
      <c r="T54" s="342"/>
      <c r="U54" s="342"/>
      <c r="V54" s="342"/>
      <c r="W54" s="342"/>
      <c r="X54" s="342"/>
      <c r="Y54" s="342"/>
      <c r="Z54" s="342"/>
      <c r="AA54" s="263" t="b">
        <v>0</v>
      </c>
      <c r="AB54" s="419"/>
      <c r="AC54" s="420"/>
      <c r="AD54" s="420"/>
      <c r="AE54" s="420"/>
      <c r="AF54" s="421"/>
      <c r="AG54" s="154"/>
    </row>
    <row r="55" spans="1:33" s="55" customFormat="1" ht="15" customHeight="1" x14ac:dyDescent="0.25">
      <c r="A55" s="13"/>
      <c r="B55" s="413" t="s">
        <v>377</v>
      </c>
      <c r="C55" s="342"/>
      <c r="D55" s="342"/>
      <c r="E55" s="342"/>
      <c r="F55" s="342"/>
      <c r="G55" s="342"/>
      <c r="H55" s="342"/>
      <c r="I55" s="342"/>
      <c r="J55" s="342"/>
      <c r="K55" s="342"/>
      <c r="L55" s="342"/>
      <c r="M55" s="62"/>
      <c r="N55" s="253"/>
      <c r="P55" s="254" t="s">
        <v>297</v>
      </c>
      <c r="Q55" s="343" t="s">
        <v>167</v>
      </c>
      <c r="R55" s="343"/>
      <c r="S55" s="343"/>
      <c r="T55" s="343"/>
      <c r="U55" s="343"/>
      <c r="V55" s="343"/>
      <c r="W55" s="343"/>
      <c r="X55" s="343"/>
      <c r="Y55" s="343"/>
      <c r="Z55" s="343"/>
      <c r="AA55" s="261" t="b">
        <v>0</v>
      </c>
      <c r="AB55" s="419"/>
      <c r="AC55" s="420"/>
      <c r="AD55" s="420"/>
      <c r="AE55" s="420"/>
      <c r="AF55" s="421"/>
      <c r="AG55" s="154"/>
    </row>
    <row r="56" spans="1:33" s="55" customFormat="1" ht="15" customHeight="1" x14ac:dyDescent="0.25">
      <c r="B56" s="413" t="s">
        <v>378</v>
      </c>
      <c r="C56" s="342"/>
      <c r="D56" s="342"/>
      <c r="E56" s="342"/>
      <c r="F56" s="342"/>
      <c r="G56" s="342"/>
      <c r="H56" s="342"/>
      <c r="I56" s="342"/>
      <c r="J56" s="342"/>
      <c r="K56" s="342"/>
      <c r="L56" s="342"/>
      <c r="M56" s="126"/>
      <c r="N56" s="253"/>
      <c r="O56" s="253"/>
      <c r="Q56" s="342" t="s">
        <v>376</v>
      </c>
      <c r="R56" s="342"/>
      <c r="S56" s="342"/>
      <c r="T56" s="342"/>
      <c r="U56" s="342"/>
      <c r="V56" s="342"/>
      <c r="W56" s="342"/>
      <c r="X56" s="342"/>
      <c r="Y56" s="342"/>
      <c r="Z56" s="342"/>
      <c r="AA56" s="256"/>
      <c r="AB56" s="419"/>
      <c r="AC56" s="420"/>
      <c r="AD56" s="420"/>
      <c r="AE56" s="420"/>
      <c r="AF56" s="421"/>
      <c r="AG56" s="154"/>
    </row>
    <row r="57" spans="1:33" s="55" customFormat="1" ht="15" customHeight="1" x14ac:dyDescent="0.25">
      <c r="B57" s="413" t="s">
        <v>371</v>
      </c>
      <c r="C57" s="342"/>
      <c r="D57" s="342"/>
      <c r="E57" s="342"/>
      <c r="F57" s="342"/>
      <c r="G57" s="342"/>
      <c r="H57" s="342"/>
      <c r="I57" s="342"/>
      <c r="J57" s="342"/>
      <c r="K57" s="342"/>
      <c r="L57" s="342"/>
      <c r="M57" s="126"/>
      <c r="N57" s="253"/>
      <c r="O57" s="253"/>
      <c r="Q57" s="256"/>
      <c r="R57" s="256"/>
      <c r="S57" s="256"/>
      <c r="T57" s="256"/>
      <c r="U57" s="256"/>
      <c r="V57" s="256"/>
      <c r="W57" s="256"/>
      <c r="X57" s="256"/>
      <c r="Y57" s="256"/>
      <c r="Z57" s="256"/>
      <c r="AA57" s="127"/>
      <c r="AB57" s="422"/>
      <c r="AC57" s="423"/>
      <c r="AD57" s="423"/>
      <c r="AE57" s="423"/>
      <c r="AF57" s="424"/>
      <c r="AG57" s="154"/>
    </row>
    <row r="58" spans="1:33" s="55" customFormat="1" ht="7.5" customHeight="1" x14ac:dyDescent="0.25">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row>
    <row r="59" spans="1:33" s="55" customFormat="1" ht="15" customHeight="1" x14ac:dyDescent="0.25">
      <c r="B59" s="414" t="s">
        <v>370</v>
      </c>
      <c r="C59" s="414"/>
      <c r="D59" s="414"/>
      <c r="E59" s="414"/>
      <c r="F59" s="414"/>
      <c r="G59" s="414"/>
      <c r="H59" s="414"/>
      <c r="I59" s="414"/>
      <c r="J59" s="414"/>
      <c r="K59" s="414"/>
      <c r="L59" s="414"/>
      <c r="M59" s="414"/>
      <c r="N59" s="414"/>
      <c r="O59" s="414"/>
      <c r="P59" s="414"/>
      <c r="Q59" s="414"/>
      <c r="R59" s="414"/>
      <c r="S59" s="414"/>
      <c r="T59" s="414"/>
      <c r="U59" s="414"/>
      <c r="V59" s="414"/>
      <c r="W59" s="414"/>
      <c r="X59" s="414"/>
      <c r="Y59" s="414"/>
      <c r="Z59" s="414"/>
      <c r="AA59" s="414"/>
      <c r="AB59" s="414"/>
      <c r="AC59" s="414"/>
      <c r="AD59" s="414"/>
      <c r="AE59" s="414"/>
      <c r="AF59" s="414"/>
      <c r="AG59" s="161"/>
    </row>
    <row r="60" spans="1:33" customFormat="1" ht="7.5" customHeight="1" x14ac:dyDescent="0.25"/>
    <row r="61" spans="1:33" ht="34.5" customHeight="1" x14ac:dyDescent="0.25">
      <c r="A61" s="160"/>
      <c r="B61" s="415" t="s">
        <v>113</v>
      </c>
      <c r="C61" s="415"/>
      <c r="D61" s="405"/>
      <c r="E61" s="405"/>
      <c r="F61" s="405"/>
      <c r="G61" s="405"/>
      <c r="H61" s="405"/>
      <c r="I61" s="405"/>
      <c r="J61" s="405"/>
      <c r="K61" s="415" t="s">
        <v>381</v>
      </c>
      <c r="L61" s="415"/>
      <c r="M61" s="415"/>
      <c r="N61" s="415"/>
      <c r="O61" s="415"/>
      <c r="P61" s="415"/>
      <c r="Q61" s="415"/>
      <c r="R61" s="415"/>
      <c r="S61" s="415"/>
      <c r="T61" s="268"/>
      <c r="U61" s="268"/>
      <c r="V61" s="268"/>
      <c r="W61" s="268"/>
      <c r="X61" s="268"/>
      <c r="Y61" s="268"/>
      <c r="Z61" s="268"/>
      <c r="AA61" s="268"/>
      <c r="AB61" s="268"/>
      <c r="AC61" s="268"/>
      <c r="AD61" s="268"/>
      <c r="AE61" s="268"/>
      <c r="AF61" s="268"/>
      <c r="AG61" s="55"/>
    </row>
  </sheetData>
  <sheetProtection algorithmName="SHA-512" hashValue="KaiF5ykzdFpMpLAwdGIWOC3RYEQBnKUzLxlZqfdlJya31+tpp8BvmwS02kP9/EFAKgqWPt7OGQqmdI6uIh7tjA==" saltValue="HbnkNShemlyTwRzMFgcZbw==" spinCount="100000" sheet="1"/>
  <customSheetViews>
    <customSheetView guid="{803B459B-CF21-4019-9401-EBFEB55FC8DF}" showPageBreaks="1" printArea="1" view="pageLayout">
      <selection activeCell="Q36" sqref="Q36:AA36"/>
      <pageMargins left="0.27960526315789475" right="8.6956521739130432E-2" top="0.78740157499999996" bottom="0.32608695652173914" header="0.3" footer="0.3"/>
      <pageSetup paperSize="9" scale="92" orientation="portrait" r:id="rId1"/>
      <headerFooter>
        <oddHeader xml:space="preserve">&amp;CAEJ&amp;R&amp;KFF0000DPSG Bayern
Version 11/2023
</oddHeader>
      </headerFooter>
    </customSheetView>
  </customSheetViews>
  <mergeCells count="184">
    <mergeCell ref="B45:T45"/>
    <mergeCell ref="AC37:AF37"/>
    <mergeCell ref="B38:K38"/>
    <mergeCell ref="R38:AB38"/>
    <mergeCell ref="AC38:AF38"/>
    <mergeCell ref="B35:K35"/>
    <mergeCell ref="R35:AB35"/>
    <mergeCell ref="AC35:AF35"/>
    <mergeCell ref="B36:K36"/>
    <mergeCell ref="B43:K43"/>
    <mergeCell ref="R43:U43"/>
    <mergeCell ref="Z42:AB42"/>
    <mergeCell ref="V43:X43"/>
    <mergeCell ref="B39:K39"/>
    <mergeCell ref="R39:AB39"/>
    <mergeCell ref="AC39:AF39"/>
    <mergeCell ref="R40:AB40"/>
    <mergeCell ref="L35:P35"/>
    <mergeCell ref="L43:P43"/>
    <mergeCell ref="B37:K37"/>
    <mergeCell ref="R37:AB37"/>
    <mergeCell ref="B41:K41"/>
    <mergeCell ref="V42:X42"/>
    <mergeCell ref="AC42:AF42"/>
    <mergeCell ref="AC31:AF31"/>
    <mergeCell ref="B32:H32"/>
    <mergeCell ref="AC30:AF30"/>
    <mergeCell ref="R26:W26"/>
    <mergeCell ref="X26:Y26"/>
    <mergeCell ref="Z26:AC26"/>
    <mergeCell ref="AD26:AF26"/>
    <mergeCell ref="R27:Y27"/>
    <mergeCell ref="AD27:AF27"/>
    <mergeCell ref="AC29:AF29"/>
    <mergeCell ref="B30:K30"/>
    <mergeCell ref="R30:AB30"/>
    <mergeCell ref="L29:P29"/>
    <mergeCell ref="L30:P30"/>
    <mergeCell ref="L31:P31"/>
    <mergeCell ref="L32:P32"/>
    <mergeCell ref="B31:K31"/>
    <mergeCell ref="R31:AB31"/>
    <mergeCell ref="B29:K29"/>
    <mergeCell ref="R29:AB29"/>
    <mergeCell ref="Z27:AC27"/>
    <mergeCell ref="I32:K32"/>
    <mergeCell ref="R32:AB32"/>
    <mergeCell ref="AC32:AF32"/>
    <mergeCell ref="D61:J61"/>
    <mergeCell ref="B46:E46"/>
    <mergeCell ref="B47:E47"/>
    <mergeCell ref="B50:L50"/>
    <mergeCell ref="B52:L52"/>
    <mergeCell ref="B54:L54"/>
    <mergeCell ref="B49:M49"/>
    <mergeCell ref="AB49:AG49"/>
    <mergeCell ref="B57:L57"/>
    <mergeCell ref="B55:L55"/>
    <mergeCell ref="B56:L56"/>
    <mergeCell ref="B59:AF59"/>
    <mergeCell ref="B61:C61"/>
    <mergeCell ref="K61:S61"/>
    <mergeCell ref="AB50:AF57"/>
    <mergeCell ref="F46:Q46"/>
    <mergeCell ref="F47:Q47"/>
    <mergeCell ref="R46:T46"/>
    <mergeCell ref="R47:T47"/>
    <mergeCell ref="U46:AF46"/>
    <mergeCell ref="U47:AF47"/>
    <mergeCell ref="Q50:Z50"/>
    <mergeCell ref="Q49:Z49"/>
    <mergeCell ref="Q51:Z51"/>
    <mergeCell ref="R33:AB33"/>
    <mergeCell ref="AC33:AF33"/>
    <mergeCell ref="R34:AB34"/>
    <mergeCell ref="AC34:AF34"/>
    <mergeCell ref="AC40:AF40"/>
    <mergeCell ref="R36:AB36"/>
    <mergeCell ref="AC36:AF36"/>
    <mergeCell ref="L39:P39"/>
    <mergeCell ref="L41:P41"/>
    <mergeCell ref="B34:P34"/>
    <mergeCell ref="L33:P33"/>
    <mergeCell ref="B33:K33"/>
    <mergeCell ref="L36:P36"/>
    <mergeCell ref="L37:P37"/>
    <mergeCell ref="L38:P38"/>
    <mergeCell ref="R22:AA22"/>
    <mergeCell ref="AB22:AC22"/>
    <mergeCell ref="B23:J25"/>
    <mergeCell ref="M22:N22"/>
    <mergeCell ref="R25:AF25"/>
    <mergeCell ref="B21:J22"/>
    <mergeCell ref="K21:L21"/>
    <mergeCell ref="R21:AA21"/>
    <mergeCell ref="AB21:AC21"/>
    <mergeCell ref="M21:N21"/>
    <mergeCell ref="AD23:AE23"/>
    <mergeCell ref="AD22:AE22"/>
    <mergeCell ref="AD21:AE21"/>
    <mergeCell ref="O21:P21"/>
    <mergeCell ref="O22:P22"/>
    <mergeCell ref="K23:P23"/>
    <mergeCell ref="R23:AA23"/>
    <mergeCell ref="AB23:AC23"/>
    <mergeCell ref="K22:L22"/>
    <mergeCell ref="B18:J18"/>
    <mergeCell ref="AD19:AE19"/>
    <mergeCell ref="AD18:AE18"/>
    <mergeCell ref="B16:J16"/>
    <mergeCell ref="K16:L16"/>
    <mergeCell ref="R16:AA16"/>
    <mergeCell ref="AB16:AC16"/>
    <mergeCell ref="AD17:AE17"/>
    <mergeCell ref="R18:AA18"/>
    <mergeCell ref="AB18:AC18"/>
    <mergeCell ref="AB19:AC19"/>
    <mergeCell ref="O17:P17"/>
    <mergeCell ref="K18:P18"/>
    <mergeCell ref="B17:J17"/>
    <mergeCell ref="K17:L17"/>
    <mergeCell ref="R17:AA17"/>
    <mergeCell ref="AB17:AC17"/>
    <mergeCell ref="M17:N17"/>
    <mergeCell ref="AD10:AF10"/>
    <mergeCell ref="AD14:AE14"/>
    <mergeCell ref="R13:AA13"/>
    <mergeCell ref="M13:N13"/>
    <mergeCell ref="M16:N16"/>
    <mergeCell ref="M15:N15"/>
    <mergeCell ref="M14:N14"/>
    <mergeCell ref="B14:J14"/>
    <mergeCell ref="K14:L14"/>
    <mergeCell ref="I11:L11"/>
    <mergeCell ref="B13:J13"/>
    <mergeCell ref="K13:L13"/>
    <mergeCell ref="O13:P13"/>
    <mergeCell ref="O14:P14"/>
    <mergeCell ref="O15:P15"/>
    <mergeCell ref="O16:P16"/>
    <mergeCell ref="AD16:AE16"/>
    <mergeCell ref="AD15:AE15"/>
    <mergeCell ref="AD13:AE13"/>
    <mergeCell ref="AD11:AF11"/>
    <mergeCell ref="B10:H10"/>
    <mergeCell ref="B11:H11"/>
    <mergeCell ref="O10:U10"/>
    <mergeCell ref="O11:U11"/>
    <mergeCell ref="Y4:AB4"/>
    <mergeCell ref="B4:H4"/>
    <mergeCell ref="I4:W4"/>
    <mergeCell ref="B3:F3"/>
    <mergeCell ref="G3:T3"/>
    <mergeCell ref="B15:J15"/>
    <mergeCell ref="K15:L15"/>
    <mergeCell ref="R15:AA15"/>
    <mergeCell ref="AB15:AC15"/>
    <mergeCell ref="B6:H6"/>
    <mergeCell ref="B7:H7"/>
    <mergeCell ref="X10:AC10"/>
    <mergeCell ref="Q52:Z52"/>
    <mergeCell ref="Q53:Z53"/>
    <mergeCell ref="Q54:Z54"/>
    <mergeCell ref="Q55:Z55"/>
    <mergeCell ref="Q56:Z56"/>
    <mergeCell ref="A1:AG1"/>
    <mergeCell ref="A2:AG2"/>
    <mergeCell ref="AC3:AF3"/>
    <mergeCell ref="AC4:AF4"/>
    <mergeCell ref="AE8:AF8"/>
    <mergeCell ref="AE6:AF6"/>
    <mergeCell ref="AE7:AF7"/>
    <mergeCell ref="AB13:AC13"/>
    <mergeCell ref="R14:AA14"/>
    <mergeCell ref="AB14:AC14"/>
    <mergeCell ref="V11:W11"/>
    <mergeCell ref="I6:AC6"/>
    <mergeCell ref="AD6:AD8"/>
    <mergeCell ref="I7:AC7"/>
    <mergeCell ref="I8:AC8"/>
    <mergeCell ref="I10:L10"/>
    <mergeCell ref="V10:W10"/>
    <mergeCell ref="X11:AC11"/>
    <mergeCell ref="V3:AB3"/>
  </mergeCells>
  <conditionalFormatting sqref="AB50">
    <cfRule type="iconSet" priority="11">
      <iconSet iconSet="3TrafficLights2">
        <cfvo type="percent" val="0"/>
        <cfvo type="percent" val="33"/>
        <cfvo type="percent" val="67"/>
      </iconSet>
    </cfRule>
  </conditionalFormatting>
  <conditionalFormatting sqref="AB50">
    <cfRule type="containsText" dxfId="6" priority="9" operator="containsText" text="Der Antrag ist nicht vollständig bzw. nicht förderfähig!">
      <formula>NOT(ISERROR(SEARCH("Der Antrag ist nicht vollständig bzw. nicht förderfähig!",AB50)))</formula>
    </cfRule>
    <cfRule type="containsText" dxfId="5" priority="10" operator="containsText" text="Der Antrag ist vollständig und nach erster Prüfung korrekt!">
      <formula>NOT(ISERROR(SEARCH("Der Antrag ist vollständig und nach erster Prüfung korrekt!",AB50)))</formula>
    </cfRule>
  </conditionalFormatting>
  <conditionalFormatting sqref="K18">
    <cfRule type="cellIs" dxfId="4" priority="8" operator="greaterThan">
      <formula>100</formula>
    </cfRule>
  </conditionalFormatting>
  <conditionalFormatting sqref="L43">
    <cfRule type="cellIs" dxfId="3" priority="7" operator="lessThan">
      <formula>0</formula>
    </cfRule>
  </conditionalFormatting>
  <conditionalFormatting sqref="V43:X43">
    <cfRule type="cellIs" dxfId="2" priority="6" operator="equal">
      <formula>0</formula>
    </cfRule>
  </conditionalFormatting>
  <conditionalFormatting sqref="F47">
    <cfRule type="cellIs" dxfId="1" priority="5" operator="equal">
      <formula>0</formula>
    </cfRule>
  </conditionalFormatting>
  <conditionalFormatting sqref="K23">
    <cfRule type="cellIs" dxfId="0" priority="1" operator="greaterThan">
      <formula>100</formula>
    </cfRule>
  </conditionalFormatting>
  <dataValidations disablePrompts="1" count="1">
    <dataValidation type="list" allowBlank="1" showInputMessage="1" showErrorMessage="1" sqref="I6:AC8" xr:uid="{00000000-0002-0000-0100-000000000000}">
      <formula1>Themenschwerpunkte</formula1>
    </dataValidation>
  </dataValidations>
  <pageMargins left="0.27559055118110237" right="0.22041666666666668" top="0.48875000000000002" bottom="0.31624999999999998" header="0.31496062992125984" footer="0.31496062992125984"/>
  <pageSetup paperSize="9" scale="73" orientation="portrait" r:id="rId2"/>
  <headerFooter>
    <oddHeader xml:space="preserve">&amp;C&amp;"Arial,Standard"&amp;8AEJ&amp;R&amp;"Arial,Standard"&amp;8DPSG Bayern&amp;K000000
 Version 1/2025&amp;"-,Standard"&amp;11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locked="0" defaultSize="0" autoFill="0" autoLine="0" autoPict="0">
                <anchor moveWithCells="1">
                  <from>
                    <xdr:col>28</xdr:col>
                    <xdr:colOff>152400</xdr:colOff>
                    <xdr:row>8</xdr:row>
                    <xdr:rowOff>85725</xdr:rowOff>
                  </from>
                  <to>
                    <xdr:col>30</xdr:col>
                    <xdr:colOff>114300</xdr:colOff>
                    <xdr:row>10</xdr:row>
                    <xdr:rowOff>19050</xdr:rowOff>
                  </to>
                </anchor>
              </controlPr>
            </control>
          </mc:Choice>
        </mc:AlternateContent>
        <mc:AlternateContent xmlns:mc="http://schemas.openxmlformats.org/markup-compatibility/2006">
          <mc:Choice Requires="x14">
            <control shapeId="5122" r:id="rId6" name="Check Box 2">
              <controlPr locked="0" defaultSize="0" autoFill="0" autoLine="0" autoPict="0">
                <anchor moveWithCells="1">
                  <from>
                    <xdr:col>28</xdr:col>
                    <xdr:colOff>161925</xdr:colOff>
                    <xdr:row>9</xdr:row>
                    <xdr:rowOff>161925</xdr:rowOff>
                  </from>
                  <to>
                    <xdr:col>31</xdr:col>
                    <xdr:colOff>0</xdr:colOff>
                    <xdr:row>11</xdr:row>
                    <xdr:rowOff>0</xdr:rowOff>
                  </to>
                </anchor>
              </controlPr>
            </control>
          </mc:Choice>
        </mc:AlternateContent>
        <mc:AlternateContent xmlns:mc="http://schemas.openxmlformats.org/markup-compatibility/2006">
          <mc:Choice Requires="x14">
            <control shapeId="5123" r:id="rId7" name="Check Box 3">
              <controlPr locked="0" defaultSize="0" autoFill="0" autoLine="0" autoPict="0">
                <anchor moveWithCells="1">
                  <from>
                    <xdr:col>12</xdr:col>
                    <xdr:colOff>9525</xdr:colOff>
                    <xdr:row>48</xdr:row>
                    <xdr:rowOff>171450</xdr:rowOff>
                  </from>
                  <to>
                    <xdr:col>13</xdr:col>
                    <xdr:colOff>76200</xdr:colOff>
                    <xdr:row>50</xdr:row>
                    <xdr:rowOff>9525</xdr:rowOff>
                  </to>
                </anchor>
              </controlPr>
            </control>
          </mc:Choice>
        </mc:AlternateContent>
        <mc:AlternateContent xmlns:mc="http://schemas.openxmlformats.org/markup-compatibility/2006">
          <mc:Choice Requires="x14">
            <control shapeId="5124" r:id="rId8" name="Check Box 4">
              <controlPr locked="0" defaultSize="0" autoFill="0" autoLine="0" autoPict="0">
                <anchor moveWithCells="1">
                  <from>
                    <xdr:col>26</xdr:col>
                    <xdr:colOff>38100</xdr:colOff>
                    <xdr:row>53</xdr:row>
                    <xdr:rowOff>180975</xdr:rowOff>
                  </from>
                  <to>
                    <xdr:col>27</xdr:col>
                    <xdr:colOff>38100</xdr:colOff>
                    <xdr:row>55</xdr:row>
                    <xdr:rowOff>19050</xdr:rowOff>
                  </to>
                </anchor>
              </controlPr>
            </control>
          </mc:Choice>
        </mc:AlternateContent>
        <mc:AlternateContent xmlns:mc="http://schemas.openxmlformats.org/markup-compatibility/2006">
          <mc:Choice Requires="x14">
            <control shapeId="5125" r:id="rId9" name="Check Box 5">
              <controlPr locked="0" defaultSize="0" autoFill="0" autoLine="0" autoPict="0">
                <anchor moveWithCells="1">
                  <from>
                    <xdr:col>26</xdr:col>
                    <xdr:colOff>28575</xdr:colOff>
                    <xdr:row>52</xdr:row>
                    <xdr:rowOff>161925</xdr:rowOff>
                  </from>
                  <to>
                    <xdr:col>27</xdr:col>
                    <xdr:colOff>28575</xdr:colOff>
                    <xdr:row>54</xdr:row>
                    <xdr:rowOff>0</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26</xdr:col>
                    <xdr:colOff>9525</xdr:colOff>
                    <xdr:row>48</xdr:row>
                    <xdr:rowOff>171450</xdr:rowOff>
                  </from>
                  <to>
                    <xdr:col>27</xdr:col>
                    <xdr:colOff>9525</xdr:colOff>
                    <xdr:row>50</xdr:row>
                    <xdr:rowOff>9525</xdr:rowOff>
                  </to>
                </anchor>
              </controlPr>
            </control>
          </mc:Choice>
        </mc:AlternateContent>
        <mc:AlternateContent xmlns:mc="http://schemas.openxmlformats.org/markup-compatibility/2006">
          <mc:Choice Requires="x14">
            <control shapeId="5392" r:id="rId11" name="Check Box 272">
              <controlPr defaultSize="0" autoFill="0" autoLine="0" autoPict="0">
                <anchor moveWithCells="1">
                  <from>
                    <xdr:col>12</xdr:col>
                    <xdr:colOff>9525</xdr:colOff>
                    <xdr:row>50</xdr:row>
                    <xdr:rowOff>161925</xdr:rowOff>
                  </from>
                  <to>
                    <xdr:col>13</xdr:col>
                    <xdr:colOff>76200</xdr:colOff>
                    <xdr:row>52</xdr:row>
                    <xdr:rowOff>0</xdr:rowOff>
                  </to>
                </anchor>
              </controlPr>
            </control>
          </mc:Choice>
        </mc:AlternateContent>
        <mc:AlternateContent xmlns:mc="http://schemas.openxmlformats.org/markup-compatibility/2006">
          <mc:Choice Requires="x14">
            <control shapeId="5393" r:id="rId12" name="Check Box 273">
              <controlPr defaultSize="0" autoFill="0" autoLine="0" autoPict="0">
                <anchor moveWithCells="1">
                  <from>
                    <xdr:col>12</xdr:col>
                    <xdr:colOff>9525</xdr:colOff>
                    <xdr:row>52</xdr:row>
                    <xdr:rowOff>152400</xdr:rowOff>
                  </from>
                  <to>
                    <xdr:col>13</xdr:col>
                    <xdr:colOff>76200</xdr:colOff>
                    <xdr:row>53</xdr:row>
                    <xdr:rowOff>180975</xdr:rowOff>
                  </to>
                </anchor>
              </controlPr>
            </control>
          </mc:Choice>
        </mc:AlternateContent>
        <mc:AlternateContent xmlns:mc="http://schemas.openxmlformats.org/markup-compatibility/2006">
          <mc:Choice Requires="x14">
            <control shapeId="5154" r:id="rId13" name="Check Box 34">
              <controlPr locked="0" defaultSize="0" autoFill="0" autoLine="0" autoPict="0">
                <anchor moveWithCells="1">
                  <from>
                    <xdr:col>26</xdr:col>
                    <xdr:colOff>9525</xdr:colOff>
                    <xdr:row>49</xdr:row>
                    <xdr:rowOff>171450</xdr:rowOff>
                  </from>
                  <to>
                    <xdr:col>27</xdr:col>
                    <xdr:colOff>9525</xdr:colOff>
                    <xdr:row>51</xdr:row>
                    <xdr:rowOff>9525</xdr:rowOff>
                  </to>
                </anchor>
              </controlPr>
            </control>
          </mc:Choice>
        </mc:AlternateContent>
        <mc:AlternateContent xmlns:mc="http://schemas.openxmlformats.org/markup-compatibility/2006">
          <mc:Choice Requires="x14">
            <control shapeId="5156" r:id="rId14" name="Check Box 36">
              <controlPr locked="0" defaultSize="0" autoFill="0" autoLine="0" autoPict="0">
                <anchor moveWithCells="1">
                  <from>
                    <xdr:col>26</xdr:col>
                    <xdr:colOff>19050</xdr:colOff>
                    <xdr:row>50</xdr:row>
                    <xdr:rowOff>180975</xdr:rowOff>
                  </from>
                  <to>
                    <xdr:col>27</xdr:col>
                    <xdr:colOff>19050</xdr:colOff>
                    <xdr:row>52</xdr:row>
                    <xdr:rowOff>19050</xdr:rowOff>
                  </to>
                </anchor>
              </controlPr>
            </control>
          </mc:Choice>
        </mc:AlternateContent>
        <mc:AlternateContent xmlns:mc="http://schemas.openxmlformats.org/markup-compatibility/2006">
          <mc:Choice Requires="x14">
            <control shapeId="5157" r:id="rId15" name="Check Box 37">
              <controlPr locked="0" defaultSize="0" autoFill="0" autoLine="0" autoPict="0">
                <anchor moveWithCells="1">
                  <from>
                    <xdr:col>26</xdr:col>
                    <xdr:colOff>19050</xdr:colOff>
                    <xdr:row>51</xdr:row>
                    <xdr:rowOff>180975</xdr:rowOff>
                  </from>
                  <to>
                    <xdr:col>27</xdr:col>
                    <xdr:colOff>19050</xdr:colOff>
                    <xdr:row>53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O61"/>
  <sheetViews>
    <sheetView view="pageLayout" topLeftCell="A13" zoomScaleNormal="100" workbookViewId="0">
      <selection sqref="A1:AD1"/>
    </sheetView>
  </sheetViews>
  <sheetFormatPr baseColWidth="10" defaultColWidth="11.42578125" defaultRowHeight="15" x14ac:dyDescent="0.25"/>
  <cols>
    <col min="1" max="1" width="1" style="100" customWidth="1"/>
    <col min="2" max="4" width="3.140625" style="99" customWidth="1"/>
    <col min="5" max="5" width="4.85546875" style="99" customWidth="1"/>
    <col min="6" max="10" width="3.140625" style="99" customWidth="1"/>
    <col min="11" max="11" width="4.28515625" style="99" customWidth="1"/>
    <col min="12" max="13" width="3.140625" style="99" customWidth="1"/>
    <col min="14" max="15" width="4.7109375" style="99" customWidth="1"/>
    <col min="16" max="26" width="3.28515625" style="99" customWidth="1"/>
    <col min="27" max="27" width="0.7109375" style="99" customWidth="1"/>
    <col min="28" max="28" width="6.42578125" style="99" customWidth="1"/>
    <col min="29" max="29" width="3.28515625" style="99" customWidth="1"/>
    <col min="30" max="30" width="2.85546875" style="99" customWidth="1"/>
    <col min="31" max="31" width="5.85546875" style="99" customWidth="1"/>
    <col min="32" max="16384" width="11.42578125" style="99"/>
  </cols>
  <sheetData>
    <row r="1" spans="1:32" ht="32.25" customHeight="1" x14ac:dyDescent="0.25">
      <c r="A1" s="344" t="s">
        <v>444</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103"/>
    </row>
    <row r="2" spans="1:32" ht="8.4499999999999993" customHeight="1" x14ac:dyDescent="0.25">
      <c r="A2" s="497"/>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104"/>
    </row>
    <row r="3" spans="1:32" ht="8.4499999999999993" customHeight="1" x14ac:dyDescent="0.25">
      <c r="A3" s="9"/>
      <c r="B3" s="8"/>
      <c r="C3" s="8"/>
      <c r="D3" s="8"/>
      <c r="E3" s="8"/>
      <c r="F3" s="8"/>
      <c r="G3" s="8"/>
      <c r="H3" s="8"/>
      <c r="I3" s="8"/>
      <c r="J3" s="8"/>
      <c r="K3" s="8"/>
      <c r="L3" s="8"/>
      <c r="M3" s="8"/>
      <c r="N3" s="8"/>
      <c r="O3" s="8"/>
      <c r="P3" s="8"/>
      <c r="Q3" s="8"/>
      <c r="R3" s="8"/>
      <c r="S3" s="8"/>
      <c r="T3" s="8"/>
      <c r="U3" s="8"/>
      <c r="V3" s="8"/>
      <c r="W3" s="8"/>
      <c r="X3" s="8"/>
      <c r="Y3" s="8"/>
      <c r="Z3" s="8"/>
      <c r="AA3" s="8"/>
      <c r="AB3" s="8"/>
      <c r="AC3" s="8"/>
      <c r="AD3" s="8"/>
      <c r="AE3" s="8"/>
    </row>
    <row r="4" spans="1:32" ht="14.1" customHeight="1" x14ac:dyDescent="0.25">
      <c r="A4" s="9"/>
      <c r="B4" s="364" t="s">
        <v>330</v>
      </c>
      <c r="C4" s="364"/>
      <c r="D4" s="364"/>
      <c r="E4" s="364"/>
      <c r="F4" s="516">
        <f>Antrag_AEJ!G3</f>
        <v>0</v>
      </c>
      <c r="G4" s="516"/>
      <c r="H4" s="516"/>
      <c r="I4" s="516"/>
      <c r="J4" s="516"/>
      <c r="K4" s="516"/>
      <c r="L4" s="516"/>
      <c r="M4" s="516"/>
      <c r="N4" s="516"/>
      <c r="O4" s="516"/>
      <c r="P4" s="516"/>
      <c r="Q4" s="516"/>
      <c r="R4" s="516"/>
      <c r="S4" s="516"/>
      <c r="T4" s="516"/>
      <c r="U4" s="516"/>
      <c r="V4" s="364" t="s">
        <v>380</v>
      </c>
      <c r="W4" s="364"/>
      <c r="X4" s="364"/>
      <c r="Y4" s="364"/>
      <c r="Z4" s="364"/>
      <c r="AA4" s="10"/>
      <c r="AB4" s="498">
        <f>Antrag_AEJ!AC3</f>
        <v>0</v>
      </c>
      <c r="AC4" s="498"/>
      <c r="AD4" s="498"/>
      <c r="AE4" s="8"/>
    </row>
    <row r="5" spans="1:32" ht="14.1" customHeight="1" x14ac:dyDescent="0.25">
      <c r="A5" s="9"/>
      <c r="B5" s="365" t="s">
        <v>382</v>
      </c>
      <c r="C5" s="365"/>
      <c r="D5" s="365"/>
      <c r="E5" s="365"/>
      <c r="F5" s="517">
        <f>Antrag_AEJ!I4</f>
        <v>0</v>
      </c>
      <c r="G5" s="517"/>
      <c r="H5" s="517"/>
      <c r="I5" s="517"/>
      <c r="J5" s="517"/>
      <c r="K5" s="517"/>
      <c r="L5" s="517"/>
      <c r="M5" s="517"/>
      <c r="N5" s="517"/>
      <c r="O5" s="517"/>
      <c r="P5" s="517"/>
      <c r="Q5" s="517"/>
      <c r="R5" s="517"/>
      <c r="S5" s="517"/>
      <c r="T5" s="517"/>
      <c r="U5" s="517"/>
      <c r="V5" s="365" t="s">
        <v>452</v>
      </c>
      <c r="W5" s="365"/>
      <c r="X5" s="365"/>
      <c r="Y5" s="365"/>
      <c r="Z5" s="365"/>
      <c r="AA5" s="10"/>
      <c r="AB5" s="499">
        <f>Antrag_AEJ!AC4</f>
        <v>0</v>
      </c>
      <c r="AC5" s="499"/>
      <c r="AD5" s="499"/>
      <c r="AE5" s="8"/>
    </row>
    <row r="6" spans="1:32" ht="8.4499999999999993" customHeight="1" x14ac:dyDescent="0.25">
      <c r="A6" s="9"/>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2" ht="8.4499999999999993" customHeight="1" x14ac:dyDescent="0.25">
      <c r="A7" s="9"/>
      <c r="B7" s="8"/>
      <c r="C7" s="8"/>
      <c r="D7" s="8"/>
      <c r="E7" s="8"/>
      <c r="F7" s="8"/>
      <c r="G7" s="8"/>
      <c r="H7" s="8"/>
      <c r="I7" s="8"/>
      <c r="J7" s="8"/>
      <c r="K7" s="8"/>
      <c r="L7" s="8"/>
      <c r="M7" s="8"/>
      <c r="N7" s="8"/>
      <c r="O7" s="8"/>
      <c r="P7" s="8"/>
      <c r="Q7" s="8"/>
      <c r="R7" s="8"/>
      <c r="S7" s="8"/>
      <c r="T7" s="8"/>
      <c r="U7" s="8"/>
      <c r="V7" s="8"/>
      <c r="W7" s="8"/>
      <c r="X7" s="8"/>
      <c r="Y7" s="8"/>
      <c r="Z7" s="8"/>
      <c r="AA7" s="8"/>
      <c r="AB7" s="8"/>
      <c r="AC7" s="8"/>
      <c r="AD7" s="8"/>
      <c r="AE7" s="8"/>
    </row>
    <row r="8" spans="1:32" ht="14.1" customHeight="1" x14ac:dyDescent="0.25">
      <c r="A8" s="9"/>
      <c r="B8" s="369" t="s">
        <v>110</v>
      </c>
      <c r="C8" s="369"/>
      <c r="D8" s="369"/>
      <c r="E8" s="369"/>
      <c r="F8" s="369"/>
      <c r="G8" s="10"/>
      <c r="H8" s="10"/>
      <c r="I8" s="511">
        <f>Antrag_AEJ!I10</f>
        <v>0</v>
      </c>
      <c r="J8" s="511"/>
      <c r="K8" s="511"/>
      <c r="L8" s="511"/>
      <c r="M8" s="11"/>
      <c r="N8" s="369" t="s">
        <v>153</v>
      </c>
      <c r="O8" s="369"/>
      <c r="P8" s="369"/>
      <c r="Q8" s="369"/>
      <c r="R8" s="369"/>
      <c r="S8" s="369"/>
      <c r="T8" s="12"/>
      <c r="U8" s="512">
        <f>IF(I9=I8,1,I9-I8)</f>
        <v>1</v>
      </c>
      <c r="V8" s="512"/>
      <c r="W8" s="10"/>
      <c r="X8" s="8"/>
      <c r="Y8" s="8"/>
      <c r="Z8" s="8"/>
      <c r="AA8" s="8"/>
      <c r="AB8" s="18"/>
      <c r="AC8" s="18"/>
      <c r="AD8" s="18"/>
      <c r="AE8" s="8"/>
    </row>
    <row r="9" spans="1:32" ht="14.1" customHeight="1" x14ac:dyDescent="0.25">
      <c r="A9" s="9"/>
      <c r="B9" s="369" t="s">
        <v>111</v>
      </c>
      <c r="C9" s="369"/>
      <c r="D9" s="369"/>
      <c r="E9" s="369"/>
      <c r="F9" s="369"/>
      <c r="G9" s="10"/>
      <c r="H9" s="10"/>
      <c r="I9" s="513">
        <f>Antrag_AEJ!I11</f>
        <v>0</v>
      </c>
      <c r="J9" s="513"/>
      <c r="K9" s="513"/>
      <c r="L9" s="513"/>
      <c r="M9" s="11"/>
      <c r="N9" s="369" t="s">
        <v>154</v>
      </c>
      <c r="O9" s="369"/>
      <c r="P9" s="369"/>
      <c r="Q9" s="369"/>
      <c r="R9" s="369"/>
      <c r="S9" s="369"/>
      <c r="T9" s="12"/>
      <c r="U9" s="514">
        <f>6*U8</f>
        <v>6</v>
      </c>
      <c r="V9" s="514"/>
      <c r="W9" s="8"/>
      <c r="X9" s="8"/>
      <c r="Y9" s="8"/>
      <c r="Z9" s="8"/>
      <c r="AA9" s="8"/>
      <c r="AB9" s="18"/>
      <c r="AC9" s="18"/>
      <c r="AD9" s="18"/>
      <c r="AE9" s="8"/>
    </row>
    <row r="10" spans="1:32" ht="7.5" customHeight="1" x14ac:dyDescent="0.25">
      <c r="A10" s="9"/>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row>
    <row r="11" spans="1:32" ht="7.5" customHeight="1" x14ac:dyDescent="0.25">
      <c r="A11" s="9"/>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row>
    <row r="12" spans="1:32" ht="14.1" customHeight="1" x14ac:dyDescent="0.25">
      <c r="A12" s="77"/>
      <c r="B12" s="8"/>
      <c r="C12" s="8"/>
      <c r="D12" s="8"/>
      <c r="E12" s="8"/>
      <c r="F12" s="8"/>
      <c r="G12" s="8"/>
      <c r="H12" s="8"/>
      <c r="I12" s="8"/>
      <c r="J12" s="8"/>
      <c r="K12" s="515" t="s">
        <v>91</v>
      </c>
      <c r="L12" s="515"/>
      <c r="M12" s="515" t="s">
        <v>90</v>
      </c>
      <c r="N12" s="515"/>
      <c r="O12" s="76" t="s">
        <v>281</v>
      </c>
      <c r="P12" s="8"/>
      <c r="Q12" s="8"/>
      <c r="R12" s="8"/>
      <c r="S12" s="8"/>
      <c r="T12" s="8"/>
      <c r="U12" s="8"/>
      <c r="V12" s="8"/>
      <c r="W12" s="8"/>
      <c r="X12" s="8"/>
      <c r="Y12" s="8"/>
      <c r="Z12" s="8"/>
      <c r="AA12" s="510" t="s">
        <v>91</v>
      </c>
      <c r="AB12" s="510"/>
      <c r="AC12" s="510" t="s">
        <v>90</v>
      </c>
      <c r="AD12" s="510"/>
      <c r="AE12" s="248" t="s">
        <v>281</v>
      </c>
      <c r="AF12" s="63"/>
    </row>
    <row r="13" spans="1:32" ht="14.1" customHeight="1" x14ac:dyDescent="0.25">
      <c r="A13" s="77"/>
      <c r="B13" s="500" t="s">
        <v>453</v>
      </c>
      <c r="C13" s="500"/>
      <c r="D13" s="500"/>
      <c r="E13" s="500"/>
      <c r="F13" s="500"/>
      <c r="G13" s="500"/>
      <c r="H13" s="500"/>
      <c r="I13" s="500"/>
      <c r="J13" s="500"/>
      <c r="K13" s="502">
        <f>Antrag_AEJ!K17</f>
        <v>0</v>
      </c>
      <c r="L13" s="502"/>
      <c r="M13" s="502">
        <f>Antrag_AEJ!M17</f>
        <v>0</v>
      </c>
      <c r="N13" s="502"/>
      <c r="O13" s="78">
        <f>Antrag_AEJ!O17</f>
        <v>0</v>
      </c>
      <c r="P13" s="8"/>
      <c r="Q13" s="501" t="s">
        <v>331</v>
      </c>
      <c r="R13" s="501"/>
      <c r="S13" s="501"/>
      <c r="T13" s="501"/>
      <c r="U13" s="501"/>
      <c r="V13" s="501"/>
      <c r="W13" s="501"/>
      <c r="X13" s="501"/>
      <c r="Y13" s="501"/>
      <c r="Z13" s="501"/>
      <c r="AA13" s="502">
        <f>Antrag_AEJ!AB19</f>
        <v>0</v>
      </c>
      <c r="AB13" s="502"/>
      <c r="AC13" s="506">
        <f>Antrag_AEJ!AD19</f>
        <v>0</v>
      </c>
      <c r="AD13" s="508"/>
      <c r="AE13" s="247">
        <f>Antrag_AEJ!AF19</f>
        <v>0</v>
      </c>
      <c r="AF13" s="74"/>
    </row>
    <row r="14" spans="1:32" ht="14.1" customHeight="1" x14ac:dyDescent="0.25">
      <c r="A14" s="77"/>
      <c r="B14" s="518" t="s">
        <v>156</v>
      </c>
      <c r="C14" s="519"/>
      <c r="D14" s="519"/>
      <c r="E14" s="519"/>
      <c r="F14" s="519"/>
      <c r="G14" s="519"/>
      <c r="H14" s="519"/>
      <c r="I14" s="519"/>
      <c r="J14" s="520"/>
      <c r="K14" s="378">
        <f>SUM(K13:O13)</f>
        <v>0</v>
      </c>
      <c r="L14" s="380"/>
      <c r="M14" s="380"/>
      <c r="N14" s="380"/>
      <c r="O14" s="379"/>
      <c r="P14" s="8"/>
      <c r="Q14" s="501" t="s">
        <v>152</v>
      </c>
      <c r="R14" s="501"/>
      <c r="S14" s="501"/>
      <c r="T14" s="501"/>
      <c r="U14" s="501"/>
      <c r="V14" s="501"/>
      <c r="W14" s="501"/>
      <c r="X14" s="501"/>
      <c r="Y14" s="501"/>
      <c r="Z14" s="501"/>
      <c r="AA14" s="502">
        <f>Antrag_AEJ!AB22+Antrag_AEJ!AB23</f>
        <v>0</v>
      </c>
      <c r="AB14" s="502"/>
      <c r="AC14" s="506">
        <f>Antrag_AEJ!AD22+Antrag_AEJ!AD23</f>
        <v>0</v>
      </c>
      <c r="AD14" s="508"/>
      <c r="AE14" s="247">
        <f>Antrag_AEJ!AF22+Antrag_AEJ!AF23</f>
        <v>0</v>
      </c>
      <c r="AF14" s="74"/>
    </row>
    <row r="15" spans="1:32" ht="6.75" customHeight="1" x14ac:dyDescent="0.25">
      <c r="A15" s="77"/>
      <c r="B15" s="8"/>
      <c r="C15" s="8"/>
      <c r="D15" s="8"/>
      <c r="E15" s="8"/>
      <c r="F15" s="8"/>
      <c r="G15" s="8"/>
      <c r="H15" s="8"/>
      <c r="I15" s="8"/>
      <c r="J15" s="8"/>
      <c r="K15" s="8"/>
      <c r="L15" s="8"/>
      <c r="M15" s="8"/>
      <c r="N15" s="8"/>
      <c r="O15" s="8"/>
      <c r="P15" s="8"/>
      <c r="Q15" s="79"/>
      <c r="R15" s="79"/>
      <c r="S15" s="79"/>
      <c r="T15" s="79"/>
      <c r="U15" s="79"/>
      <c r="V15" s="79"/>
      <c r="W15" s="79"/>
      <c r="X15" s="79"/>
      <c r="Y15" s="79"/>
      <c r="Z15" s="79"/>
      <c r="AA15" s="40"/>
      <c r="AB15" s="40"/>
      <c r="AC15" s="40"/>
      <c r="AD15" s="40"/>
      <c r="AE15" s="74"/>
    </row>
    <row r="16" spans="1:32" ht="14.1" customHeight="1" x14ac:dyDescent="0.25">
      <c r="A16" s="77"/>
      <c r="B16" s="509" t="s">
        <v>332</v>
      </c>
      <c r="C16" s="509"/>
      <c r="D16" s="509"/>
      <c r="E16" s="509"/>
      <c r="F16" s="509"/>
      <c r="G16" s="509"/>
      <c r="H16" s="509"/>
      <c r="I16" s="509"/>
      <c r="J16" s="509"/>
      <c r="K16" s="510" t="s">
        <v>91</v>
      </c>
      <c r="L16" s="510"/>
      <c r="M16" s="510" t="s">
        <v>90</v>
      </c>
      <c r="N16" s="510"/>
      <c r="O16" s="76" t="s">
        <v>281</v>
      </c>
      <c r="P16" s="8"/>
      <c r="Q16" s="378" t="s">
        <v>56</v>
      </c>
      <c r="R16" s="380"/>
      <c r="S16" s="380"/>
      <c r="T16" s="380"/>
      <c r="U16" s="380"/>
      <c r="V16" s="380"/>
      <c r="W16" s="380"/>
      <c r="X16" s="380"/>
      <c r="Y16" s="380"/>
      <c r="Z16" s="380"/>
      <c r="AA16" s="380"/>
      <c r="AB16" s="380"/>
      <c r="AC16" s="380"/>
      <c r="AD16" s="380"/>
      <c r="AE16" s="379"/>
    </row>
    <row r="17" spans="1:31" ht="14.1" customHeight="1" x14ac:dyDescent="0.25">
      <c r="A17" s="77"/>
      <c r="B17" s="509"/>
      <c r="C17" s="509"/>
      <c r="D17" s="509"/>
      <c r="E17" s="509"/>
      <c r="F17" s="509"/>
      <c r="G17" s="509"/>
      <c r="H17" s="509"/>
      <c r="I17" s="509"/>
      <c r="J17" s="509"/>
      <c r="K17" s="502">
        <f>Antrag_AEJ!K22</f>
        <v>0</v>
      </c>
      <c r="L17" s="502"/>
      <c r="M17" s="502">
        <f>Antrag_AEJ!M22</f>
        <v>0</v>
      </c>
      <c r="N17" s="502"/>
      <c r="O17" s="78">
        <f>Antrag_AEJ!O22</f>
        <v>0</v>
      </c>
      <c r="P17" s="8"/>
      <c r="Q17" s="503" t="s">
        <v>27</v>
      </c>
      <c r="R17" s="503"/>
      <c r="S17" s="503"/>
      <c r="T17" s="503"/>
      <c r="U17" s="503"/>
      <c r="V17" s="503"/>
      <c r="W17" s="504">
        <f>Antrag_AEJ!X26</f>
        <v>0</v>
      </c>
      <c r="X17" s="504"/>
      <c r="Y17" s="505" t="s">
        <v>334</v>
      </c>
      <c r="Z17" s="505"/>
      <c r="AA17" s="505"/>
      <c r="AB17" s="505"/>
      <c r="AC17" s="506">
        <f>Antrag_AEJ!AD26</f>
        <v>0</v>
      </c>
      <c r="AD17" s="507"/>
      <c r="AE17" s="508"/>
    </row>
    <row r="18" spans="1:31" ht="14.1" customHeight="1" x14ac:dyDescent="0.25">
      <c r="A18" s="9"/>
      <c r="B18" s="8"/>
      <c r="C18" s="8"/>
      <c r="D18" s="8"/>
      <c r="E18" s="8"/>
      <c r="F18" s="8"/>
      <c r="G18" s="8"/>
      <c r="H18" s="8"/>
      <c r="I18" s="8"/>
      <c r="J18" s="8"/>
      <c r="K18" s="378">
        <f>SUM(K17:O17)</f>
        <v>0</v>
      </c>
      <c r="L18" s="380"/>
      <c r="M18" s="380"/>
      <c r="N18" s="380"/>
      <c r="O18" s="379"/>
      <c r="P18" s="8"/>
      <c r="Q18" s="474"/>
      <c r="R18" s="474"/>
      <c r="S18" s="474"/>
      <c r="T18" s="474"/>
      <c r="U18" s="474"/>
      <c r="V18" s="474"/>
      <c r="W18" s="474"/>
      <c r="X18" s="474"/>
      <c r="Y18" s="448" t="s">
        <v>94</v>
      </c>
      <c r="Z18" s="449"/>
      <c r="AA18" s="449"/>
      <c r="AB18" s="450"/>
      <c r="AC18" s="506">
        <f>Antrag_AEJ!AD27</f>
        <v>0</v>
      </c>
      <c r="AD18" s="507"/>
      <c r="AE18" s="508"/>
    </row>
    <row r="19" spans="1:31" ht="4.5" customHeight="1" x14ac:dyDescent="0.25">
      <c r="A19" s="9"/>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row>
    <row r="20" spans="1:31" ht="4.5" customHeight="1" x14ac:dyDescent="0.25">
      <c r="A20" s="9"/>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row>
    <row r="21" spans="1:31" ht="4.5" customHeight="1" x14ac:dyDescent="0.25">
      <c r="A21" s="9"/>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row>
    <row r="22" spans="1:31" ht="14.1" customHeight="1" x14ac:dyDescent="0.25">
      <c r="A22" s="9"/>
      <c r="B22" s="500" t="s">
        <v>33</v>
      </c>
      <c r="C22" s="500"/>
      <c r="D22" s="500"/>
      <c r="E22" s="500"/>
      <c r="F22" s="500"/>
      <c r="G22" s="500"/>
      <c r="H22" s="500"/>
      <c r="I22" s="500"/>
      <c r="J22" s="500"/>
      <c r="K22" s="500"/>
      <c r="L22" s="510" t="s">
        <v>96</v>
      </c>
      <c r="M22" s="510"/>
      <c r="N22" s="510"/>
      <c r="O22" s="510"/>
      <c r="P22" s="14"/>
      <c r="Q22" s="500" t="s">
        <v>1</v>
      </c>
      <c r="R22" s="500"/>
      <c r="S22" s="500"/>
      <c r="T22" s="500"/>
      <c r="U22" s="500"/>
      <c r="V22" s="500"/>
      <c r="W22" s="500"/>
      <c r="X22" s="500"/>
      <c r="Y22" s="500"/>
      <c r="Z22" s="500"/>
      <c r="AA22" s="500"/>
      <c r="AB22" s="350" t="s">
        <v>92</v>
      </c>
      <c r="AC22" s="441"/>
      <c r="AD22" s="441"/>
      <c r="AE22" s="351"/>
    </row>
    <row r="23" spans="1:31" ht="14.1" customHeight="1" x14ac:dyDescent="0.25">
      <c r="A23" s="77"/>
      <c r="B23" s="485" t="s">
        <v>155</v>
      </c>
      <c r="C23" s="485"/>
      <c r="D23" s="485"/>
      <c r="E23" s="485"/>
      <c r="F23" s="485"/>
      <c r="G23" s="485"/>
      <c r="H23" s="485"/>
      <c r="I23" s="485"/>
      <c r="J23" s="485"/>
      <c r="K23" s="485"/>
      <c r="L23" s="522">
        <f>Antrag_AEJ!L30</f>
        <v>0</v>
      </c>
      <c r="M23" s="522"/>
      <c r="N23" s="522"/>
      <c r="O23" s="522"/>
      <c r="P23" s="14"/>
      <c r="Q23" s="485" t="s">
        <v>36</v>
      </c>
      <c r="R23" s="485"/>
      <c r="S23" s="485"/>
      <c r="T23" s="485"/>
      <c r="U23" s="485"/>
      <c r="V23" s="485"/>
      <c r="W23" s="485"/>
      <c r="X23" s="485"/>
      <c r="Y23" s="485"/>
      <c r="Z23" s="485"/>
      <c r="AA23" s="485"/>
      <c r="AB23" s="493">
        <f>Antrag_AEJ!AC30</f>
        <v>0</v>
      </c>
      <c r="AC23" s="494"/>
      <c r="AD23" s="494"/>
      <c r="AE23" s="495"/>
    </row>
    <row r="24" spans="1:31" ht="14.1" customHeight="1" x14ac:dyDescent="0.25">
      <c r="A24" s="77"/>
      <c r="B24" s="485" t="s">
        <v>57</v>
      </c>
      <c r="C24" s="485"/>
      <c r="D24" s="485"/>
      <c r="E24" s="485"/>
      <c r="F24" s="485"/>
      <c r="G24" s="485"/>
      <c r="H24" s="485"/>
      <c r="I24" s="485"/>
      <c r="J24" s="485"/>
      <c r="K24" s="485"/>
      <c r="L24" s="524">
        <f>Antrag_AEJ!L31</f>
        <v>0</v>
      </c>
      <c r="M24" s="524"/>
      <c r="N24" s="524"/>
      <c r="O24" s="524"/>
      <c r="P24" s="14"/>
      <c r="Q24" s="485" t="s">
        <v>37</v>
      </c>
      <c r="R24" s="485"/>
      <c r="S24" s="485"/>
      <c r="T24" s="485"/>
      <c r="U24" s="485"/>
      <c r="V24" s="485"/>
      <c r="W24" s="485"/>
      <c r="X24" s="485"/>
      <c r="Y24" s="485"/>
      <c r="Z24" s="485"/>
      <c r="AA24" s="485"/>
      <c r="AB24" s="493">
        <f>Antrag_AEJ!AC31</f>
        <v>0</v>
      </c>
      <c r="AC24" s="494"/>
      <c r="AD24" s="494"/>
      <c r="AE24" s="495"/>
    </row>
    <row r="25" spans="1:31" ht="14.1" customHeight="1" x14ac:dyDescent="0.25">
      <c r="A25" s="77"/>
      <c r="B25" s="525" t="s">
        <v>118</v>
      </c>
      <c r="C25" s="525"/>
      <c r="D25" s="525"/>
      <c r="E25" s="525"/>
      <c r="F25" s="525"/>
      <c r="G25" s="525"/>
      <c r="H25" s="525"/>
      <c r="I25" s="526">
        <v>12.15</v>
      </c>
      <c r="J25" s="526"/>
      <c r="K25" s="526"/>
      <c r="L25" s="523">
        <f>L24*I25</f>
        <v>0</v>
      </c>
      <c r="M25" s="523"/>
      <c r="N25" s="523"/>
      <c r="O25" s="523"/>
      <c r="P25" s="14"/>
      <c r="Q25" s="485" t="s">
        <v>0</v>
      </c>
      <c r="R25" s="485"/>
      <c r="S25" s="485"/>
      <c r="T25" s="485"/>
      <c r="U25" s="485"/>
      <c r="V25" s="485"/>
      <c r="W25" s="485"/>
      <c r="X25" s="485"/>
      <c r="Y25" s="485"/>
      <c r="Z25" s="485"/>
      <c r="AA25" s="485"/>
      <c r="AB25" s="493">
        <f>Antrag_AEJ!AC32</f>
        <v>0</v>
      </c>
      <c r="AC25" s="494"/>
      <c r="AD25" s="494"/>
      <c r="AE25" s="495"/>
    </row>
    <row r="26" spans="1:31" ht="14.1" customHeight="1" x14ac:dyDescent="0.25">
      <c r="A26" s="77"/>
      <c r="B26" s="485" t="s">
        <v>35</v>
      </c>
      <c r="C26" s="485"/>
      <c r="D26" s="485"/>
      <c r="E26" s="485"/>
      <c r="F26" s="485"/>
      <c r="G26" s="485"/>
      <c r="H26" s="485"/>
      <c r="I26" s="485"/>
      <c r="J26" s="485"/>
      <c r="K26" s="485"/>
      <c r="L26" s="521">
        <f>Antrag_AEJ!L33</f>
        <v>0</v>
      </c>
      <c r="M26" s="521"/>
      <c r="N26" s="521"/>
      <c r="O26" s="521"/>
      <c r="P26" s="14"/>
      <c r="Q26" s="485" t="s">
        <v>369</v>
      </c>
      <c r="R26" s="485"/>
      <c r="S26" s="485"/>
      <c r="T26" s="485"/>
      <c r="U26" s="485"/>
      <c r="V26" s="485"/>
      <c r="W26" s="485"/>
      <c r="X26" s="485"/>
      <c r="Y26" s="485"/>
      <c r="Z26" s="485"/>
      <c r="AA26" s="485"/>
      <c r="AB26" s="493">
        <f>Antrag_AEJ!AC33</f>
        <v>0</v>
      </c>
      <c r="AC26" s="494"/>
      <c r="AD26" s="494"/>
      <c r="AE26" s="495"/>
    </row>
    <row r="27" spans="1:31" ht="14.1" customHeight="1" x14ac:dyDescent="0.25">
      <c r="A27" s="77"/>
      <c r="B27" s="500" t="s">
        <v>58</v>
      </c>
      <c r="C27" s="500"/>
      <c r="D27" s="500"/>
      <c r="E27" s="500"/>
      <c r="F27" s="500"/>
      <c r="G27" s="500"/>
      <c r="H27" s="500"/>
      <c r="I27" s="500"/>
      <c r="J27" s="500"/>
      <c r="K27" s="500"/>
      <c r="L27" s="500"/>
      <c r="M27" s="500"/>
      <c r="N27" s="500"/>
      <c r="O27" s="500"/>
      <c r="P27" s="14"/>
      <c r="Q27" s="485" t="s">
        <v>288</v>
      </c>
      <c r="R27" s="485"/>
      <c r="S27" s="485"/>
      <c r="T27" s="485"/>
      <c r="U27" s="485"/>
      <c r="V27" s="485"/>
      <c r="W27" s="485"/>
      <c r="X27" s="485"/>
      <c r="Y27" s="485"/>
      <c r="Z27" s="485"/>
      <c r="AA27" s="485"/>
      <c r="AB27" s="489">
        <f>Antrag_AEJ!AC34</f>
        <v>0</v>
      </c>
      <c r="AC27" s="490"/>
      <c r="AD27" s="490"/>
      <c r="AE27" s="491"/>
    </row>
    <row r="28" spans="1:31" ht="14.1" customHeight="1" x14ac:dyDescent="0.25">
      <c r="A28" s="77"/>
      <c r="B28" s="484" t="s">
        <v>59</v>
      </c>
      <c r="C28" s="484"/>
      <c r="D28" s="484"/>
      <c r="E28" s="484"/>
      <c r="F28" s="484"/>
      <c r="G28" s="484"/>
      <c r="H28" s="484"/>
      <c r="I28" s="484"/>
      <c r="J28" s="484"/>
      <c r="K28" s="484"/>
      <c r="L28" s="510" t="s">
        <v>34</v>
      </c>
      <c r="M28" s="510"/>
      <c r="N28" s="510"/>
      <c r="O28" s="510"/>
      <c r="P28" s="14"/>
      <c r="Q28" s="485" t="s">
        <v>38</v>
      </c>
      <c r="R28" s="485"/>
      <c r="S28" s="485"/>
      <c r="T28" s="485"/>
      <c r="U28" s="485"/>
      <c r="V28" s="485"/>
      <c r="W28" s="485"/>
      <c r="X28" s="485"/>
      <c r="Y28" s="485"/>
      <c r="Z28" s="485"/>
      <c r="AA28" s="485"/>
      <c r="AB28" s="493">
        <f>Antrag_AEJ!AC35</f>
        <v>0</v>
      </c>
      <c r="AC28" s="494"/>
      <c r="AD28" s="494"/>
      <c r="AE28" s="495"/>
    </row>
    <row r="29" spans="1:31" ht="14.1" customHeight="1" x14ac:dyDescent="0.25">
      <c r="A29" s="77"/>
      <c r="B29" s="486">
        <f>Antrag_AEJ!B36</f>
        <v>0</v>
      </c>
      <c r="C29" s="486"/>
      <c r="D29" s="486"/>
      <c r="E29" s="486"/>
      <c r="F29" s="486"/>
      <c r="G29" s="486"/>
      <c r="H29" s="486"/>
      <c r="I29" s="486"/>
      <c r="J29" s="486"/>
      <c r="K29" s="486"/>
      <c r="L29" s="522">
        <f>Antrag_AEJ!L36</f>
        <v>0</v>
      </c>
      <c r="M29" s="522"/>
      <c r="N29" s="522"/>
      <c r="O29" s="522"/>
      <c r="P29" s="14"/>
      <c r="Q29" s="487" t="s">
        <v>336</v>
      </c>
      <c r="R29" s="487"/>
      <c r="S29" s="487"/>
      <c r="T29" s="487"/>
      <c r="U29" s="487"/>
      <c r="V29" s="487"/>
      <c r="W29" s="487"/>
      <c r="X29" s="487"/>
      <c r="Y29" s="487"/>
      <c r="Z29" s="487"/>
      <c r="AA29" s="487"/>
      <c r="AB29" s="493">
        <f>Antrag_AEJ!AC36</f>
        <v>0</v>
      </c>
      <c r="AC29" s="494"/>
      <c r="AD29" s="494"/>
      <c r="AE29" s="495"/>
    </row>
    <row r="30" spans="1:31" ht="14.1" customHeight="1" x14ac:dyDescent="0.25">
      <c r="A30" s="77"/>
      <c r="B30" s="486">
        <f>Antrag_AEJ!B37</f>
        <v>0</v>
      </c>
      <c r="C30" s="486"/>
      <c r="D30" s="486"/>
      <c r="E30" s="486"/>
      <c r="F30" s="486"/>
      <c r="G30" s="486"/>
      <c r="H30" s="486"/>
      <c r="I30" s="486"/>
      <c r="J30" s="486"/>
      <c r="K30" s="486"/>
      <c r="L30" s="522">
        <f>Antrag_AEJ!L37</f>
        <v>0</v>
      </c>
      <c r="M30" s="522"/>
      <c r="N30" s="522"/>
      <c r="O30" s="522"/>
      <c r="P30" s="14"/>
      <c r="Q30" s="485" t="s">
        <v>31</v>
      </c>
      <c r="R30" s="485"/>
      <c r="S30" s="485"/>
      <c r="T30" s="485"/>
      <c r="U30" s="485"/>
      <c r="V30" s="485"/>
      <c r="W30" s="485"/>
      <c r="X30" s="485"/>
      <c r="Y30" s="485"/>
      <c r="Z30" s="485"/>
      <c r="AA30" s="485"/>
      <c r="AB30" s="493">
        <f>Antrag_AEJ!AC37</f>
        <v>0</v>
      </c>
      <c r="AC30" s="494"/>
      <c r="AD30" s="494"/>
      <c r="AE30" s="495"/>
    </row>
    <row r="31" spans="1:31" ht="14.1" customHeight="1" x14ac:dyDescent="0.25">
      <c r="A31" s="77"/>
      <c r="B31" s="486">
        <f>Antrag_AEJ!B38</f>
        <v>0</v>
      </c>
      <c r="C31" s="486"/>
      <c r="D31" s="486"/>
      <c r="E31" s="486"/>
      <c r="F31" s="486"/>
      <c r="G31" s="486"/>
      <c r="H31" s="486"/>
      <c r="I31" s="486"/>
      <c r="J31" s="486"/>
      <c r="K31" s="486"/>
      <c r="L31" s="522">
        <f>Antrag_AEJ!L38</f>
        <v>0</v>
      </c>
      <c r="M31" s="522"/>
      <c r="N31" s="522"/>
      <c r="O31" s="522"/>
      <c r="P31" s="14"/>
      <c r="Q31" s="466" t="s">
        <v>39</v>
      </c>
      <c r="R31" s="466"/>
      <c r="S31" s="466"/>
      <c r="T31" s="466"/>
      <c r="U31" s="466"/>
      <c r="V31" s="466"/>
      <c r="W31" s="466"/>
      <c r="X31" s="466"/>
      <c r="Y31" s="466"/>
      <c r="Z31" s="466"/>
      <c r="AA31" s="466"/>
      <c r="AB31" s="478">
        <f>SUM(AB23:AD30)</f>
        <v>0</v>
      </c>
      <c r="AC31" s="479"/>
      <c r="AD31" s="479"/>
      <c r="AE31" s="480"/>
    </row>
    <row r="32" spans="1:31" ht="14.1" customHeight="1" x14ac:dyDescent="0.25">
      <c r="A32" s="9"/>
      <c r="B32" s="464" t="s">
        <v>93</v>
      </c>
      <c r="C32" s="464"/>
      <c r="D32" s="464"/>
      <c r="E32" s="464"/>
      <c r="F32" s="464"/>
      <c r="G32" s="464"/>
      <c r="H32" s="464"/>
      <c r="I32" s="464"/>
      <c r="J32" s="464"/>
      <c r="K32" s="464"/>
      <c r="L32" s="521"/>
      <c r="M32" s="521"/>
      <c r="N32" s="521"/>
      <c r="O32" s="521"/>
      <c r="P32" s="14"/>
      <c r="Q32" s="464" t="s">
        <v>40</v>
      </c>
      <c r="R32" s="464"/>
      <c r="S32" s="464"/>
      <c r="T32" s="464"/>
      <c r="U32" s="464"/>
      <c r="V32" s="464"/>
      <c r="W32" s="464"/>
      <c r="X32" s="464"/>
      <c r="Y32" s="464"/>
      <c r="Z32" s="464"/>
      <c r="AA32" s="464"/>
      <c r="AB32" s="489">
        <f>L25</f>
        <v>0</v>
      </c>
      <c r="AC32" s="490"/>
      <c r="AD32" s="490"/>
      <c r="AE32" s="491"/>
    </row>
    <row r="33" spans="1:41" ht="14.1" customHeight="1" x14ac:dyDescent="0.25">
      <c r="A33" s="9"/>
      <c r="B33" s="14"/>
      <c r="C33" s="14"/>
      <c r="D33" s="14"/>
      <c r="E33" s="14"/>
      <c r="F33" s="14"/>
      <c r="G33" s="14"/>
      <c r="H33" s="14"/>
      <c r="I33" s="14"/>
      <c r="J33" s="14"/>
      <c r="K33" s="14"/>
      <c r="L33" s="14"/>
      <c r="M33" s="14"/>
      <c r="N33" s="14"/>
      <c r="O33" s="14"/>
      <c r="P33" s="14"/>
      <c r="Q33" s="464" t="s">
        <v>41</v>
      </c>
      <c r="R33" s="464"/>
      <c r="S33" s="464"/>
      <c r="T33" s="464"/>
      <c r="U33" s="464"/>
      <c r="V33" s="464"/>
      <c r="W33" s="464"/>
      <c r="X33" s="464"/>
      <c r="Y33" s="464"/>
      <c r="Z33" s="464"/>
      <c r="AA33" s="464"/>
      <c r="AB33" s="489">
        <f>L26</f>
        <v>0</v>
      </c>
      <c r="AC33" s="490"/>
      <c r="AD33" s="490"/>
      <c r="AE33" s="491"/>
    </row>
    <row r="34" spans="1:41" ht="14.1" customHeight="1" x14ac:dyDescent="0.25">
      <c r="A34" s="9"/>
      <c r="B34" s="466" t="s">
        <v>39</v>
      </c>
      <c r="C34" s="466"/>
      <c r="D34" s="466"/>
      <c r="E34" s="466"/>
      <c r="F34" s="466"/>
      <c r="G34" s="466"/>
      <c r="H34" s="466"/>
      <c r="I34" s="466"/>
      <c r="J34" s="466"/>
      <c r="K34" s="466"/>
      <c r="L34" s="478">
        <f>L23+L25+L26+L29+L30+L31+L32</f>
        <v>0</v>
      </c>
      <c r="M34" s="479"/>
      <c r="N34" s="479"/>
      <c r="O34" s="480"/>
      <c r="P34" s="8"/>
      <c r="Q34" s="8"/>
      <c r="R34" s="8"/>
      <c r="S34" s="8"/>
      <c r="T34" s="8"/>
      <c r="U34" s="8"/>
      <c r="V34" s="8"/>
      <c r="W34" s="8"/>
      <c r="X34" s="8"/>
      <c r="Y34" s="8"/>
      <c r="Z34" s="8"/>
      <c r="AA34" s="8"/>
      <c r="AB34" s="8"/>
      <c r="AC34" s="8"/>
      <c r="AD34" s="8"/>
      <c r="AE34" s="14"/>
    </row>
    <row r="35" spans="1:41" ht="14.1" customHeight="1" x14ac:dyDescent="0.25">
      <c r="A35" s="77"/>
      <c r="B35" s="14"/>
      <c r="C35" s="14"/>
      <c r="D35" s="14"/>
      <c r="E35" s="14"/>
      <c r="F35" s="14"/>
      <c r="G35" s="14"/>
      <c r="H35" s="8"/>
      <c r="I35" s="8"/>
      <c r="J35" s="8"/>
      <c r="K35" s="8"/>
      <c r="L35" s="8"/>
      <c r="M35" s="8"/>
      <c r="N35" s="8"/>
      <c r="O35" s="8"/>
      <c r="P35" s="14"/>
      <c r="Q35" s="466" t="s">
        <v>39</v>
      </c>
      <c r="R35" s="466"/>
      <c r="S35" s="466"/>
      <c r="T35" s="466"/>
      <c r="U35" s="466"/>
      <c r="V35" s="466"/>
      <c r="W35" s="466"/>
      <c r="X35" s="466"/>
      <c r="Y35" s="466"/>
      <c r="Z35" s="466"/>
      <c r="AA35" s="466"/>
      <c r="AB35" s="478">
        <f>SUM(AB31:AD33)</f>
        <v>0</v>
      </c>
      <c r="AC35" s="479"/>
      <c r="AD35" s="479"/>
      <c r="AE35" s="480"/>
    </row>
    <row r="36" spans="1:41" ht="14.1" customHeight="1" x14ac:dyDescent="0.25">
      <c r="A36" s="77"/>
      <c r="B36" s="14"/>
      <c r="C36" s="14"/>
      <c r="D36" s="14"/>
      <c r="E36" s="14"/>
      <c r="F36" s="14"/>
      <c r="G36" s="14"/>
      <c r="H36" s="8"/>
      <c r="I36" s="8"/>
      <c r="J36" s="8"/>
      <c r="K36" s="8"/>
      <c r="L36" s="8"/>
      <c r="M36" s="8"/>
      <c r="N36" s="8"/>
      <c r="O36" s="8"/>
      <c r="P36" s="14"/>
      <c r="Q36" s="462" t="s">
        <v>42</v>
      </c>
      <c r="R36" s="462"/>
      <c r="S36" s="462"/>
      <c r="T36" s="462"/>
      <c r="U36" s="462"/>
      <c r="V36" s="462"/>
      <c r="W36" s="462"/>
      <c r="X36" s="462"/>
      <c r="Y36" s="462"/>
      <c r="Z36" s="462"/>
      <c r="AA36" s="462"/>
      <c r="AB36" s="478">
        <f>AB35-L34</f>
        <v>0</v>
      </c>
      <c r="AC36" s="479"/>
      <c r="AD36" s="479"/>
      <c r="AE36" s="480"/>
    </row>
    <row r="37" spans="1:41" ht="8.4499999999999993" customHeight="1" x14ac:dyDescent="0.25">
      <c r="A37" s="252"/>
      <c r="B37" s="14"/>
      <c r="C37" s="14"/>
      <c r="D37" s="14"/>
      <c r="E37" s="14"/>
      <c r="F37" s="14"/>
      <c r="G37" s="14"/>
      <c r="H37" s="14"/>
      <c r="I37" s="14"/>
      <c r="J37" s="14"/>
      <c r="K37" s="14"/>
      <c r="L37" s="14"/>
      <c r="M37" s="14"/>
      <c r="N37" s="14"/>
      <c r="O37" s="14"/>
      <c r="P37" s="40"/>
      <c r="Q37" s="14"/>
      <c r="R37" s="14"/>
      <c r="S37" s="14"/>
      <c r="T37" s="14"/>
      <c r="U37" s="14"/>
      <c r="V37" s="14"/>
      <c r="W37" s="14"/>
      <c r="X37" s="14"/>
      <c r="Y37" s="14"/>
      <c r="Z37" s="14"/>
      <c r="AA37" s="14"/>
      <c r="AB37" s="14"/>
      <c r="AC37" s="14"/>
      <c r="AD37" s="14"/>
      <c r="AE37" s="14"/>
    </row>
    <row r="38" spans="1:41" ht="8.4499999999999993" customHeight="1" x14ac:dyDescent="0.25">
      <c r="A38" s="77"/>
      <c r="B38" s="14"/>
      <c r="C38" s="14"/>
      <c r="D38" s="14"/>
      <c r="E38" s="14"/>
      <c r="F38" s="14"/>
      <c r="G38" s="14"/>
      <c r="H38" s="14"/>
      <c r="I38" s="14"/>
      <c r="J38" s="14"/>
      <c r="K38" s="14"/>
      <c r="L38" s="14"/>
      <c r="M38" s="14"/>
      <c r="N38" s="14"/>
      <c r="O38" s="14"/>
      <c r="P38" s="40"/>
      <c r="Q38" s="14"/>
      <c r="R38" s="14"/>
      <c r="S38" s="14"/>
      <c r="T38" s="14"/>
      <c r="U38" s="14"/>
      <c r="V38" s="14"/>
      <c r="W38" s="14"/>
      <c r="X38" s="14"/>
      <c r="Y38" s="14"/>
      <c r="Z38" s="14"/>
      <c r="AA38" s="14"/>
      <c r="AB38" s="14"/>
      <c r="AC38" s="14"/>
      <c r="AD38" s="14"/>
      <c r="AE38" s="14"/>
    </row>
    <row r="39" spans="1:41" ht="14.1" customHeight="1" x14ac:dyDescent="0.25">
      <c r="A39" s="77"/>
      <c r="B39" s="366" t="s">
        <v>97</v>
      </c>
      <c r="C39" s="366"/>
      <c r="D39" s="366"/>
      <c r="E39" s="366"/>
      <c r="F39" s="366"/>
      <c r="G39" s="366"/>
      <c r="H39" s="366"/>
      <c r="I39" s="366"/>
      <c r="J39" s="366"/>
      <c r="K39" s="366"/>
      <c r="L39" s="366"/>
      <c r="M39" s="366"/>
      <c r="N39" s="366"/>
      <c r="O39" s="366"/>
      <c r="P39" s="366"/>
      <c r="Q39" s="366"/>
      <c r="R39" s="366"/>
      <c r="S39" s="366"/>
      <c r="T39" s="366"/>
      <c r="U39" s="40"/>
      <c r="V39" s="40"/>
      <c r="W39" s="40"/>
      <c r="X39" s="40"/>
      <c r="Y39" s="40"/>
      <c r="Z39" s="40"/>
      <c r="AA39" s="40"/>
      <c r="AB39" s="40"/>
      <c r="AC39" s="40"/>
      <c r="AD39" s="14"/>
      <c r="AE39" s="14"/>
    </row>
    <row r="40" spans="1:41" ht="14.1" customHeight="1" x14ac:dyDescent="0.25">
      <c r="A40" s="77"/>
      <c r="B40" s="492" t="s">
        <v>333</v>
      </c>
      <c r="C40" s="492"/>
      <c r="D40" s="492"/>
      <c r="E40" s="492"/>
      <c r="F40" s="481">
        <f>Antrag_AEJ!F46</f>
        <v>0</v>
      </c>
      <c r="G40" s="481"/>
      <c r="H40" s="481"/>
      <c r="I40" s="481"/>
      <c r="J40" s="481"/>
      <c r="K40" s="481"/>
      <c r="L40" s="481"/>
      <c r="M40" s="481"/>
      <c r="N40" s="481"/>
      <c r="O40" s="481"/>
      <c r="P40" s="481"/>
      <c r="Q40" s="366" t="s">
        <v>99</v>
      </c>
      <c r="R40" s="366"/>
      <c r="S40" s="366"/>
      <c r="T40" s="366"/>
      <c r="U40" s="481">
        <f>Antrag_AEJ!U46</f>
        <v>0</v>
      </c>
      <c r="V40" s="481"/>
      <c r="W40" s="481"/>
      <c r="X40" s="481"/>
      <c r="Y40" s="481"/>
      <c r="Z40" s="481"/>
      <c r="AA40" s="481"/>
      <c r="AB40" s="481"/>
      <c r="AC40" s="481"/>
      <c r="AD40" s="481"/>
      <c r="AE40" s="481"/>
    </row>
    <row r="41" spans="1:41" ht="14.1" customHeight="1" x14ac:dyDescent="0.25">
      <c r="A41" s="77"/>
      <c r="B41" s="366" t="s">
        <v>98</v>
      </c>
      <c r="C41" s="366"/>
      <c r="D41" s="366"/>
      <c r="E41" s="366"/>
      <c r="F41" s="496">
        <f>Antrag_AEJ!F47</f>
        <v>0</v>
      </c>
      <c r="G41" s="496"/>
      <c r="H41" s="496"/>
      <c r="I41" s="496"/>
      <c r="J41" s="496"/>
      <c r="K41" s="496"/>
      <c r="L41" s="496"/>
      <c r="M41" s="496"/>
      <c r="N41" s="496"/>
      <c r="O41" s="496"/>
      <c r="P41" s="496"/>
      <c r="Q41" s="366" t="s">
        <v>367</v>
      </c>
      <c r="R41" s="366"/>
      <c r="S41" s="366"/>
      <c r="T41" s="366"/>
      <c r="U41" s="482">
        <f>Antrag_AEJ!U47</f>
        <v>0</v>
      </c>
      <c r="V41" s="482"/>
      <c r="W41" s="482"/>
      <c r="X41" s="482"/>
      <c r="Y41" s="482"/>
      <c r="Z41" s="482"/>
      <c r="AA41" s="482"/>
      <c r="AB41" s="482"/>
      <c r="AC41" s="482"/>
      <c r="AD41" s="482"/>
      <c r="AE41" s="482"/>
    </row>
    <row r="42" spans="1:41" ht="8.4499999999999993" customHeight="1" x14ac:dyDescent="0.25">
      <c r="A42" s="252"/>
      <c r="B42" s="14"/>
      <c r="C42" s="14"/>
      <c r="D42" s="14"/>
      <c r="E42" s="14"/>
      <c r="F42" s="14"/>
      <c r="G42" s="14"/>
      <c r="H42" s="14"/>
      <c r="I42" s="14"/>
      <c r="J42" s="14"/>
      <c r="K42" s="14"/>
      <c r="L42" s="14"/>
      <c r="M42" s="14"/>
      <c r="N42" s="14"/>
      <c r="O42" s="14"/>
      <c r="P42" s="249"/>
      <c r="Q42" s="14"/>
      <c r="R42" s="14"/>
      <c r="S42" s="14"/>
      <c r="T42" s="14"/>
      <c r="U42" s="14"/>
      <c r="V42" s="14"/>
      <c r="W42" s="14"/>
      <c r="X42" s="14"/>
      <c r="Y42" s="14"/>
      <c r="Z42" s="14"/>
      <c r="AA42" s="14"/>
      <c r="AB42" s="14"/>
      <c r="AC42" s="14"/>
      <c r="AD42" s="14"/>
      <c r="AE42" s="14"/>
    </row>
    <row r="43" spans="1:41" ht="8.4499999999999993" customHeight="1" x14ac:dyDescent="0.25">
      <c r="A43" s="77"/>
      <c r="B43" s="14"/>
      <c r="C43" s="14"/>
      <c r="D43" s="14"/>
      <c r="E43" s="14"/>
      <c r="F43" s="14"/>
      <c r="G43" s="14"/>
      <c r="H43" s="14"/>
      <c r="I43" s="14"/>
      <c r="J43" s="14"/>
      <c r="K43" s="14"/>
      <c r="L43" s="14"/>
      <c r="M43" s="14"/>
      <c r="N43" s="14"/>
      <c r="O43" s="14"/>
      <c r="P43" s="12"/>
      <c r="Q43" s="14"/>
      <c r="R43" s="14"/>
      <c r="S43" s="14"/>
      <c r="T43" s="14"/>
      <c r="U43" s="14"/>
      <c r="V43" s="14"/>
      <c r="W43" s="14"/>
      <c r="X43" s="14"/>
      <c r="Y43" s="14"/>
      <c r="Z43" s="14"/>
      <c r="AA43" s="14"/>
      <c r="AB43" s="14"/>
      <c r="AC43" s="14"/>
      <c r="AD43" s="14"/>
      <c r="AE43" s="14"/>
    </row>
    <row r="44" spans="1:41" ht="14.1" customHeight="1" x14ac:dyDescent="0.25">
      <c r="A44" s="488" t="s">
        <v>162</v>
      </c>
      <c r="B44" s="488"/>
      <c r="C44" s="488"/>
      <c r="D44" s="488"/>
      <c r="E44" s="488"/>
      <c r="F44" s="488"/>
      <c r="G44" s="488"/>
      <c r="H44" s="488"/>
      <c r="I44" s="488"/>
      <c r="J44" s="488"/>
      <c r="K44" s="488"/>
      <c r="L44" s="488"/>
      <c r="M44" s="488"/>
      <c r="N44" s="488"/>
      <c r="O44" s="488"/>
      <c r="P44" s="488"/>
      <c r="Q44" s="488"/>
      <c r="R44" s="488"/>
      <c r="S44" s="488"/>
      <c r="T44" s="488"/>
      <c r="U44" s="488"/>
      <c r="V44" s="488"/>
      <c r="W44" s="488"/>
      <c r="X44" s="488"/>
      <c r="Y44" s="488"/>
      <c r="Z44" s="488"/>
      <c r="AA44" s="488"/>
      <c r="AB44" s="488"/>
      <c r="AC44" s="488"/>
      <c r="AD44" s="488"/>
      <c r="AE44" s="488"/>
    </row>
    <row r="45" spans="1:41" ht="15" customHeight="1" x14ac:dyDescent="0.25">
      <c r="A45" s="9"/>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6"/>
      <c r="AJ45" s="55"/>
      <c r="AK45" s="55"/>
    </row>
    <row r="46" spans="1:41" ht="30" customHeight="1" x14ac:dyDescent="0.25">
      <c r="A46" s="9"/>
      <c r="B46" s="471" t="s">
        <v>169</v>
      </c>
      <c r="C46" s="471"/>
      <c r="D46" s="471"/>
      <c r="E46" s="471"/>
      <c r="F46" s="471"/>
      <c r="G46" s="471"/>
      <c r="H46" s="471"/>
      <c r="I46" s="471"/>
      <c r="J46" s="472"/>
      <c r="K46" s="472"/>
      <c r="L46" s="472"/>
      <c r="M46" s="472"/>
      <c r="N46" s="472"/>
      <c r="O46" s="472"/>
      <c r="P46" s="472"/>
      <c r="Q46" s="472"/>
      <c r="R46" s="472"/>
      <c r="S46" s="8"/>
      <c r="T46" s="473" t="s">
        <v>114</v>
      </c>
      <c r="U46" s="473"/>
      <c r="V46" s="473"/>
      <c r="W46" s="473"/>
      <c r="X46" s="473"/>
      <c r="Y46" s="473"/>
      <c r="Z46" s="473"/>
      <c r="AA46" s="473"/>
      <c r="AB46" s="473"/>
      <c r="AC46" s="473"/>
      <c r="AD46" s="473"/>
      <c r="AE46" s="7"/>
      <c r="AF46" s="101"/>
      <c r="AG46" s="101"/>
      <c r="AH46" s="101"/>
      <c r="AI46" s="101"/>
      <c r="AJ46" s="101"/>
      <c r="AK46" s="101"/>
      <c r="AL46" s="101"/>
      <c r="AM46" s="101"/>
      <c r="AN46" s="101"/>
      <c r="AO46" s="101"/>
    </row>
    <row r="47" spans="1:41" ht="30" customHeight="1" x14ac:dyDescent="0.25">
      <c r="A47" s="9"/>
      <c r="B47" s="471" t="s">
        <v>42</v>
      </c>
      <c r="C47" s="471"/>
      <c r="D47" s="471"/>
      <c r="E47" s="471"/>
      <c r="F47" s="471"/>
      <c r="G47" s="471"/>
      <c r="H47" s="471"/>
      <c r="I47" s="471"/>
      <c r="J47" s="475"/>
      <c r="K47" s="476"/>
      <c r="L47" s="476"/>
      <c r="M47" s="476"/>
      <c r="N47" s="476"/>
      <c r="O47" s="476"/>
      <c r="P47" s="476"/>
      <c r="Q47" s="476"/>
      <c r="R47" s="477"/>
      <c r="S47" s="8"/>
      <c r="T47" s="474"/>
      <c r="U47" s="474"/>
      <c r="V47" s="474"/>
      <c r="W47" s="474"/>
      <c r="X47" s="474"/>
      <c r="Y47" s="474"/>
      <c r="Z47" s="474"/>
      <c r="AA47" s="474"/>
      <c r="AB47" s="474"/>
      <c r="AC47" s="474"/>
      <c r="AD47" s="474"/>
      <c r="AE47" s="6"/>
      <c r="AJ47" s="55"/>
      <c r="AK47" s="55"/>
    </row>
    <row r="48" spans="1:41" ht="30" customHeight="1" x14ac:dyDescent="0.25">
      <c r="A48" s="9"/>
      <c r="B48" s="471" t="s">
        <v>170</v>
      </c>
      <c r="C48" s="471"/>
      <c r="D48" s="471"/>
      <c r="E48" s="471"/>
      <c r="F48" s="471"/>
      <c r="G48" s="471"/>
      <c r="H48" s="471"/>
      <c r="I48" s="471"/>
      <c r="J48" s="472"/>
      <c r="K48" s="472"/>
      <c r="L48" s="472"/>
      <c r="M48" s="472"/>
      <c r="N48" s="472"/>
      <c r="O48" s="472"/>
      <c r="P48" s="472"/>
      <c r="Q48" s="472"/>
      <c r="R48" s="472"/>
      <c r="S48" s="8"/>
      <c r="T48" s="8"/>
      <c r="U48" s="8"/>
      <c r="V48" s="8"/>
      <c r="W48" s="8"/>
      <c r="X48" s="483" t="s">
        <v>115</v>
      </c>
      <c r="Y48" s="483"/>
      <c r="Z48" s="483"/>
      <c r="AA48" s="483"/>
      <c r="AB48" s="483"/>
      <c r="AC48" s="483"/>
      <c r="AD48" s="483"/>
      <c r="AE48" s="6"/>
    </row>
    <row r="49" spans="1:37" ht="30" customHeight="1" x14ac:dyDescent="0.25">
      <c r="A49" s="9"/>
      <c r="B49" s="8"/>
      <c r="C49" s="8"/>
      <c r="D49" s="8"/>
      <c r="E49" s="8"/>
      <c r="F49" s="8"/>
      <c r="G49" s="8"/>
      <c r="H49" s="8"/>
      <c r="I49" s="8"/>
      <c r="J49" s="8"/>
      <c r="K49" s="8"/>
      <c r="L49" s="8"/>
      <c r="M49" s="8"/>
      <c r="N49" s="8"/>
      <c r="O49" s="8"/>
      <c r="P49" s="8"/>
      <c r="Q49" s="8"/>
      <c r="R49" s="8"/>
      <c r="V49" s="14"/>
      <c r="AD49" s="8"/>
      <c r="AE49" s="6"/>
      <c r="AJ49" s="102"/>
      <c r="AK49" s="102"/>
    </row>
    <row r="50" spans="1:37" ht="15" customHeight="1" x14ac:dyDescent="0.25">
      <c r="A50" s="9"/>
      <c r="B50" s="8"/>
      <c r="C50" s="8"/>
      <c r="D50" s="8"/>
      <c r="E50" s="8"/>
      <c r="F50" s="8"/>
      <c r="G50" s="8"/>
      <c r="H50" s="8"/>
      <c r="I50" s="8"/>
      <c r="J50" s="8"/>
      <c r="K50" s="8"/>
      <c r="L50" s="8"/>
      <c r="M50" s="8"/>
      <c r="N50" s="8"/>
      <c r="O50" s="8"/>
      <c r="P50" s="8"/>
      <c r="Q50" s="8"/>
      <c r="R50" s="8"/>
      <c r="S50" s="366" t="s">
        <v>116</v>
      </c>
      <c r="T50" s="366"/>
      <c r="U50" s="366"/>
      <c r="V50" s="14"/>
      <c r="W50" s="366" t="s">
        <v>117</v>
      </c>
      <c r="X50" s="366"/>
      <c r="Y50" s="366"/>
      <c r="Z50" s="366"/>
      <c r="AA50" s="366"/>
      <c r="AB50" s="366"/>
      <c r="AC50" s="366"/>
      <c r="AD50" s="8"/>
      <c r="AE50" s="6"/>
      <c r="AJ50" s="102"/>
      <c r="AK50" s="102"/>
    </row>
    <row r="51" spans="1:37" ht="15" customHeight="1" thickBot="1" x14ac:dyDescent="0.3">
      <c r="A51" s="9"/>
      <c r="B51" s="119" t="s">
        <v>335</v>
      </c>
      <c r="C51" s="120"/>
      <c r="D51" s="120"/>
      <c r="E51" s="120"/>
      <c r="F51" s="120"/>
      <c r="G51" s="120"/>
      <c r="H51" s="120"/>
      <c r="I51" s="120"/>
      <c r="J51" s="120"/>
      <c r="K51" s="8"/>
      <c r="L51" s="8"/>
      <c r="M51" s="8"/>
      <c r="N51" s="8"/>
      <c r="O51" s="8"/>
      <c r="P51" s="8"/>
      <c r="Q51" s="8"/>
      <c r="R51" s="8"/>
      <c r="S51" s="8"/>
      <c r="T51" s="8"/>
      <c r="U51" s="8"/>
      <c r="V51" s="8"/>
      <c r="W51" s="8"/>
      <c r="X51" s="8"/>
      <c r="Y51" s="8"/>
      <c r="Z51" s="8"/>
      <c r="AA51" s="8"/>
      <c r="AB51" s="8"/>
      <c r="AC51" s="8"/>
      <c r="AD51" s="8"/>
      <c r="AE51" s="6"/>
      <c r="AJ51" s="102"/>
      <c r="AK51" s="102"/>
    </row>
    <row r="52" spans="1:37" x14ac:dyDescent="0.25">
      <c r="A52" s="9"/>
      <c r="B52" s="64"/>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6"/>
      <c r="AE52" s="6"/>
      <c r="AJ52" s="102"/>
      <c r="AK52" s="102"/>
    </row>
    <row r="53" spans="1:37" x14ac:dyDescent="0.25">
      <c r="A53" s="9"/>
      <c r="B53" s="67"/>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68"/>
      <c r="AE53" s="6"/>
      <c r="AJ53" s="102"/>
      <c r="AK53" s="102"/>
    </row>
    <row r="54" spans="1:37" x14ac:dyDescent="0.25">
      <c r="A54" s="9"/>
      <c r="B54" s="67"/>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68"/>
      <c r="AE54" s="6"/>
      <c r="AJ54" s="102"/>
      <c r="AK54" s="102"/>
    </row>
    <row r="55" spans="1:37" x14ac:dyDescent="0.25">
      <c r="A55" s="9"/>
      <c r="B55" s="67"/>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68"/>
      <c r="AE55" s="6"/>
      <c r="AJ55" s="102"/>
      <c r="AK55" s="102"/>
    </row>
    <row r="56" spans="1:37" x14ac:dyDescent="0.25">
      <c r="A56" s="9"/>
      <c r="B56" s="67"/>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68"/>
      <c r="AE56" s="6"/>
      <c r="AJ56" s="102"/>
      <c r="AK56" s="102"/>
    </row>
    <row r="57" spans="1:37" ht="15.75" thickBot="1" x14ac:dyDescent="0.3">
      <c r="A57" s="9"/>
      <c r="B57" s="69"/>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1"/>
      <c r="AE57" s="6"/>
    </row>
    <row r="58" spans="1:37" x14ac:dyDescent="0.25">
      <c r="A58" s="9"/>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row>
    <row r="59" spans="1:37" x14ac:dyDescent="0.25">
      <c r="A59" s="9"/>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row>
    <row r="60" spans="1:37" x14ac:dyDescent="0.25">
      <c r="A60" s="9"/>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row>
    <row r="61" spans="1:37" x14ac:dyDescent="0.25">
      <c r="A61" s="9"/>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row>
  </sheetData>
  <sheetProtection algorithmName="SHA-512" hashValue="j8ggLBf50Jqzu+UQ9q/39HKdHd7y5Xd7uFbL+78Orsys/KUl6ICB/+vM/Kc51D4hM0awM87Zh+JG4VbsNR47pA==" saltValue="w3LRtTkhcDPg+lhCjqAE/w==" spinCount="100000" sheet="1" objects="1" scenarios="1"/>
  <customSheetViews>
    <customSheetView guid="{803B459B-CF21-4019-9401-EBFEB55FC8DF}" showPageBreaks="1" printArea="1" view="pageLayout">
      <selection activeCell="Q24" sqref="Q24:AA24"/>
      <pageMargins left="0.31496062992125984" right="0" top="0.78740157480314965" bottom="0.78740157480314965" header="0.31496062992125984" footer="0.31496062992125984"/>
      <pageSetup paperSize="9" scale="93" fitToHeight="0" orientation="portrait" horizontalDpi="1200" verticalDpi="1200" r:id="rId1"/>
      <headerFooter>
        <oddHeader xml:space="preserve">&amp;CAEJ&amp;R&amp;"Arial,Standard"&amp;8DPSG Bayern
&amp;KFF0000Version 11/2023&amp;K01+000
</oddHeader>
      </headerFooter>
    </customSheetView>
  </customSheetViews>
  <mergeCells count="120">
    <mergeCell ref="AB27:AE27"/>
    <mergeCell ref="AB26:AE26"/>
    <mergeCell ref="AB25:AE25"/>
    <mergeCell ref="AB24:AE24"/>
    <mergeCell ref="L22:O22"/>
    <mergeCell ref="L32:O32"/>
    <mergeCell ref="L31:O31"/>
    <mergeCell ref="L30:O30"/>
    <mergeCell ref="L29:O29"/>
    <mergeCell ref="L28:O28"/>
    <mergeCell ref="B27:O27"/>
    <mergeCell ref="L26:O26"/>
    <mergeCell ref="L25:O25"/>
    <mergeCell ref="L24:O24"/>
    <mergeCell ref="L23:O23"/>
    <mergeCell ref="B23:K23"/>
    <mergeCell ref="B24:K24"/>
    <mergeCell ref="B32:K32"/>
    <mergeCell ref="Q23:AA23"/>
    <mergeCell ref="AB23:AE23"/>
    <mergeCell ref="Q24:AA24"/>
    <mergeCell ref="B25:H25"/>
    <mergeCell ref="I25:K25"/>
    <mergeCell ref="Q25:AA25"/>
    <mergeCell ref="AA12:AB12"/>
    <mergeCell ref="AC12:AD12"/>
    <mergeCell ref="B13:J13"/>
    <mergeCell ref="K13:L13"/>
    <mergeCell ref="M13:N13"/>
    <mergeCell ref="Q13:Z13"/>
    <mergeCell ref="AA13:AB13"/>
    <mergeCell ref="AC13:AD13"/>
    <mergeCell ref="K17:L17"/>
    <mergeCell ref="AC17:AE17"/>
    <mergeCell ref="Q16:AE16"/>
    <mergeCell ref="B14:J14"/>
    <mergeCell ref="K14:O14"/>
    <mergeCell ref="K18:O18"/>
    <mergeCell ref="I9:L9"/>
    <mergeCell ref="U9:V9"/>
    <mergeCell ref="K12:L12"/>
    <mergeCell ref="M12:N12"/>
    <mergeCell ref="F4:U4"/>
    <mergeCell ref="F5:U5"/>
    <mergeCell ref="B8:F8"/>
    <mergeCell ref="B9:F9"/>
    <mergeCell ref="N8:S8"/>
    <mergeCell ref="N9:S9"/>
    <mergeCell ref="V4:Z4"/>
    <mergeCell ref="V5:Z5"/>
    <mergeCell ref="A1:AD1"/>
    <mergeCell ref="A2:AD2"/>
    <mergeCell ref="AB4:AD4"/>
    <mergeCell ref="AB5:AD5"/>
    <mergeCell ref="B4:E4"/>
    <mergeCell ref="B5:E5"/>
    <mergeCell ref="B22:K22"/>
    <mergeCell ref="Q22:AA22"/>
    <mergeCell ref="Q14:Z14"/>
    <mergeCell ref="AA14:AB14"/>
    <mergeCell ref="M17:N17"/>
    <mergeCell ref="Q17:V17"/>
    <mergeCell ref="W17:X17"/>
    <mergeCell ref="Y17:AB17"/>
    <mergeCell ref="Q18:X18"/>
    <mergeCell ref="AB22:AE22"/>
    <mergeCell ref="AC18:AE18"/>
    <mergeCell ref="Y18:AB18"/>
    <mergeCell ref="AC14:AD14"/>
    <mergeCell ref="B16:J17"/>
    <mergeCell ref="K16:L16"/>
    <mergeCell ref="M16:N16"/>
    <mergeCell ref="I8:L8"/>
    <mergeCell ref="U8:V8"/>
    <mergeCell ref="B26:K26"/>
    <mergeCell ref="Q26:AA26"/>
    <mergeCell ref="Q27:AA27"/>
    <mergeCell ref="A44:AE44"/>
    <mergeCell ref="Q32:AA32"/>
    <mergeCell ref="Q33:AA33"/>
    <mergeCell ref="B30:K30"/>
    <mergeCell ref="Q30:AA30"/>
    <mergeCell ref="B31:K31"/>
    <mergeCell ref="Q31:AA31"/>
    <mergeCell ref="AB33:AE33"/>
    <mergeCell ref="B40:E40"/>
    <mergeCell ref="Q40:T40"/>
    <mergeCell ref="AB32:AE32"/>
    <mergeCell ref="AB31:AE31"/>
    <mergeCell ref="AB30:AE30"/>
    <mergeCell ref="B39:T39"/>
    <mergeCell ref="B41:E41"/>
    <mergeCell ref="Q41:T41"/>
    <mergeCell ref="B34:K34"/>
    <mergeCell ref="F40:P40"/>
    <mergeCell ref="F41:P41"/>
    <mergeCell ref="AB29:AE29"/>
    <mergeCell ref="AB28:AE28"/>
    <mergeCell ref="L34:O34"/>
    <mergeCell ref="AB36:AE36"/>
    <mergeCell ref="AB35:AE35"/>
    <mergeCell ref="U40:AE40"/>
    <mergeCell ref="U41:AE41"/>
    <mergeCell ref="B48:I48"/>
    <mergeCell ref="J48:R48"/>
    <mergeCell ref="X48:AD48"/>
    <mergeCell ref="B28:K28"/>
    <mergeCell ref="Q28:AA28"/>
    <mergeCell ref="B29:K29"/>
    <mergeCell ref="Q29:AA29"/>
    <mergeCell ref="S50:U50"/>
    <mergeCell ref="W50:AC50"/>
    <mergeCell ref="B46:I46"/>
    <mergeCell ref="J46:R46"/>
    <mergeCell ref="T46:AD46"/>
    <mergeCell ref="B47:I47"/>
    <mergeCell ref="T47:AD47"/>
    <mergeCell ref="J47:R47"/>
    <mergeCell ref="Q35:AA35"/>
    <mergeCell ref="Q36:AA36"/>
  </mergeCells>
  <pageMargins left="0.27559055118110237" right="0.31496062992125984" top="0.71687500000000004" bottom="0.78740157480314965" header="0.31496062992125984" footer="0.11811023622047245"/>
  <pageSetup paperSize="9" scale="44" orientation="portrait" horizontalDpi="1200" verticalDpi="1200" r:id="rId2"/>
  <headerFooter>
    <oddHeader xml:space="preserve">&amp;C&amp;"Arial,Standard"&amp;8AEJ&amp;R&amp;"Arial,Standard"&amp;8&amp;K000000DPSG Bayern
 Version 1/2025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B898D-93AE-4FEA-AB77-6F9714B82A92}">
  <sheetPr codeName="Tabelle4">
    <pageSetUpPr fitToPage="1"/>
  </sheetPr>
  <dimension ref="A1:G75"/>
  <sheetViews>
    <sheetView view="pageLayout" zoomScaleNormal="100" workbookViewId="0">
      <selection activeCell="D4" sqref="D4:F4"/>
    </sheetView>
  </sheetViews>
  <sheetFormatPr baseColWidth="10" defaultRowHeight="14.25" x14ac:dyDescent="0.2"/>
  <cols>
    <col min="1" max="1" width="11.42578125" style="206"/>
    <col min="2" max="2" width="13" style="206" customWidth="1"/>
    <col min="3" max="3" width="23.5703125" style="206" customWidth="1"/>
    <col min="4" max="4" width="27.42578125" style="206" customWidth="1"/>
    <col min="5" max="5" width="19.42578125" style="206" customWidth="1"/>
    <col min="6" max="6" width="45.140625" style="206" customWidth="1"/>
    <col min="7" max="16384" width="11.42578125" style="206"/>
  </cols>
  <sheetData>
    <row r="1" spans="1:7" s="174" customFormat="1" ht="36" customHeight="1" x14ac:dyDescent="0.25">
      <c r="A1" s="536" t="s">
        <v>292</v>
      </c>
      <c r="B1" s="537"/>
      <c r="C1" s="537"/>
      <c r="D1" s="537"/>
      <c r="E1" s="537"/>
      <c r="F1" s="538"/>
      <c r="G1" s="37"/>
    </row>
    <row r="2" spans="1:7" s="174" customFormat="1" ht="15" x14ac:dyDescent="0.2">
      <c r="A2" s="529" t="s">
        <v>341</v>
      </c>
      <c r="B2" s="530"/>
      <c r="C2" s="531"/>
      <c r="D2" s="545">
        <f>Antrag_AEJ!$G$3</f>
        <v>0</v>
      </c>
      <c r="E2" s="545"/>
      <c r="F2" s="546"/>
      <c r="G2" s="109"/>
    </row>
    <row r="3" spans="1:7" s="174" customFormat="1" ht="15" x14ac:dyDescent="0.2">
      <c r="A3" s="529" t="s">
        <v>291</v>
      </c>
      <c r="B3" s="530"/>
      <c r="C3" s="531"/>
      <c r="D3" s="542">
        <f>Antrag_AEJ!I4</f>
        <v>0</v>
      </c>
      <c r="E3" s="543"/>
      <c r="F3" s="544"/>
      <c r="G3" s="109"/>
    </row>
    <row r="4" spans="1:7" s="174" customFormat="1" ht="15" x14ac:dyDescent="0.2">
      <c r="A4" s="529" t="s">
        <v>165</v>
      </c>
      <c r="B4" s="530"/>
      <c r="C4" s="531"/>
      <c r="D4" s="542">
        <f>Antrag_AEJ!AC4</f>
        <v>0</v>
      </c>
      <c r="E4" s="543"/>
      <c r="F4" s="544"/>
      <c r="G4" s="109"/>
    </row>
    <row r="5" spans="1:7" s="174" customFormat="1" ht="15" x14ac:dyDescent="0.2">
      <c r="A5" s="529" t="s">
        <v>171</v>
      </c>
      <c r="B5" s="530"/>
      <c r="C5" s="531"/>
      <c r="D5" s="547">
        <f>Antrag_AEJ!I10</f>
        <v>0</v>
      </c>
      <c r="E5" s="548"/>
      <c r="F5" s="549"/>
      <c r="G5" s="109"/>
    </row>
    <row r="6" spans="1:7" s="174" customFormat="1" ht="15.75" thickBot="1" x14ac:dyDescent="0.25">
      <c r="A6" s="532" t="s">
        <v>172</v>
      </c>
      <c r="B6" s="533"/>
      <c r="C6" s="533"/>
      <c r="D6" s="539">
        <f>Antrag_AEJ!I11</f>
        <v>0</v>
      </c>
      <c r="E6" s="540"/>
      <c r="F6" s="541"/>
      <c r="G6" s="110"/>
    </row>
    <row r="7" spans="1:7" s="174" customFormat="1" x14ac:dyDescent="0.2">
      <c r="G7" s="224"/>
    </row>
    <row r="8" spans="1:7" s="174" customFormat="1" ht="36" customHeight="1" x14ac:dyDescent="0.25">
      <c r="A8" s="528" t="s">
        <v>33</v>
      </c>
      <c r="B8" s="528"/>
      <c r="G8" s="224"/>
    </row>
    <row r="9" spans="1:7" s="174" customFormat="1" ht="15.75" customHeight="1" x14ac:dyDescent="0.25">
      <c r="A9" s="225"/>
      <c r="B9" s="225"/>
      <c r="G9" s="224"/>
    </row>
    <row r="10" spans="1:7" s="223" customFormat="1" ht="15.75" customHeight="1" x14ac:dyDescent="0.25">
      <c r="A10" s="534" t="s">
        <v>287</v>
      </c>
      <c r="B10" s="535"/>
      <c r="C10" s="535"/>
      <c r="D10" s="527" t="s">
        <v>392</v>
      </c>
      <c r="E10" s="527"/>
      <c r="F10" s="178">
        <f>SUM(E12:E69)</f>
        <v>0</v>
      </c>
    </row>
    <row r="11" spans="1:7" ht="30" x14ac:dyDescent="0.25">
      <c r="A11" s="179" t="s">
        <v>284</v>
      </c>
      <c r="B11" s="179" t="s">
        <v>285</v>
      </c>
      <c r="C11" s="179" t="s">
        <v>345</v>
      </c>
      <c r="D11" s="179" t="s">
        <v>286</v>
      </c>
      <c r="E11" s="179" t="s">
        <v>34</v>
      </c>
      <c r="F11" s="179" t="s">
        <v>290</v>
      </c>
    </row>
    <row r="12" spans="1:7" x14ac:dyDescent="0.2">
      <c r="A12" s="111"/>
      <c r="B12" s="112"/>
      <c r="C12" s="111"/>
      <c r="D12" s="111"/>
      <c r="E12" s="132"/>
      <c r="F12" s="111"/>
    </row>
    <row r="13" spans="1:7" x14ac:dyDescent="0.2">
      <c r="A13" s="111"/>
      <c r="B13" s="112"/>
      <c r="C13" s="111"/>
      <c r="D13" s="111"/>
      <c r="E13" s="132"/>
      <c r="F13" s="111"/>
    </row>
    <row r="14" spans="1:7" x14ac:dyDescent="0.2">
      <c r="A14" s="111"/>
      <c r="B14" s="112"/>
      <c r="C14" s="111"/>
      <c r="D14" s="111"/>
      <c r="E14" s="132"/>
      <c r="F14" s="111"/>
    </row>
    <row r="15" spans="1:7" x14ac:dyDescent="0.2">
      <c r="A15" s="111"/>
      <c r="B15" s="111"/>
      <c r="C15" s="111"/>
      <c r="D15" s="111"/>
      <c r="E15" s="132"/>
      <c r="F15" s="111"/>
    </row>
    <row r="16" spans="1:7" x14ac:dyDescent="0.2">
      <c r="A16" s="111"/>
      <c r="B16" s="111"/>
      <c r="C16" s="111"/>
      <c r="D16" s="111"/>
      <c r="E16" s="132"/>
      <c r="F16" s="111"/>
    </row>
    <row r="17" spans="1:6" x14ac:dyDescent="0.2">
      <c r="A17" s="111"/>
      <c r="B17" s="111"/>
      <c r="C17" s="111"/>
      <c r="D17" s="111"/>
      <c r="E17" s="132"/>
      <c r="F17" s="111"/>
    </row>
    <row r="18" spans="1:6" x14ac:dyDescent="0.2">
      <c r="A18" s="111"/>
      <c r="B18" s="111"/>
      <c r="C18" s="111"/>
      <c r="D18" s="111"/>
      <c r="E18" s="132"/>
      <c r="F18" s="111"/>
    </row>
    <row r="19" spans="1:6" x14ac:dyDescent="0.2">
      <c r="A19" s="111"/>
      <c r="B19" s="111"/>
      <c r="C19" s="111"/>
      <c r="D19" s="111"/>
      <c r="E19" s="132"/>
      <c r="F19" s="111"/>
    </row>
    <row r="20" spans="1:6" x14ac:dyDescent="0.2">
      <c r="A20" s="111"/>
      <c r="B20" s="111"/>
      <c r="C20" s="111"/>
      <c r="D20" s="111"/>
      <c r="E20" s="132"/>
      <c r="F20" s="111"/>
    </row>
    <row r="21" spans="1:6" x14ac:dyDescent="0.2">
      <c r="A21" s="111"/>
      <c r="B21" s="111"/>
      <c r="C21" s="111"/>
      <c r="D21" s="111"/>
      <c r="E21" s="132"/>
      <c r="F21" s="111"/>
    </row>
    <row r="22" spans="1:6" x14ac:dyDescent="0.2">
      <c r="A22" s="111"/>
      <c r="B22" s="111"/>
      <c r="C22" s="111"/>
      <c r="D22" s="111"/>
      <c r="E22" s="132"/>
      <c r="F22" s="111"/>
    </row>
    <row r="23" spans="1:6" x14ac:dyDescent="0.2">
      <c r="A23" s="111"/>
      <c r="B23" s="111"/>
      <c r="C23" s="111"/>
      <c r="D23" s="111"/>
      <c r="E23" s="132"/>
      <c r="F23" s="111"/>
    </row>
    <row r="24" spans="1:6" x14ac:dyDescent="0.2">
      <c r="A24" s="111"/>
      <c r="B24" s="111"/>
      <c r="C24" s="111"/>
      <c r="D24" s="111"/>
      <c r="E24" s="132"/>
      <c r="F24" s="111"/>
    </row>
    <row r="25" spans="1:6" x14ac:dyDescent="0.2">
      <c r="A25" s="111"/>
      <c r="B25" s="111"/>
      <c r="C25" s="111"/>
      <c r="D25" s="111"/>
      <c r="E25" s="132"/>
      <c r="F25" s="111"/>
    </row>
    <row r="26" spans="1:6" x14ac:dyDescent="0.2">
      <c r="A26" s="111"/>
      <c r="B26" s="111"/>
      <c r="C26" s="111"/>
      <c r="D26" s="111"/>
      <c r="E26" s="132"/>
      <c r="F26" s="111"/>
    </row>
    <row r="27" spans="1:6" x14ac:dyDescent="0.2">
      <c r="A27" s="111"/>
      <c r="B27" s="111"/>
      <c r="C27" s="111"/>
      <c r="D27" s="111"/>
      <c r="E27" s="132"/>
      <c r="F27" s="111"/>
    </row>
    <row r="28" spans="1:6" x14ac:dyDescent="0.2">
      <c r="A28" s="111"/>
      <c r="B28" s="111"/>
      <c r="C28" s="111"/>
      <c r="D28" s="111"/>
      <c r="E28" s="132"/>
      <c r="F28" s="111"/>
    </row>
    <row r="29" spans="1:6" x14ac:dyDescent="0.2">
      <c r="A29" s="111"/>
      <c r="B29" s="111"/>
      <c r="C29" s="111"/>
      <c r="D29" s="111"/>
      <c r="E29" s="132"/>
      <c r="F29" s="111"/>
    </row>
    <row r="30" spans="1:6" x14ac:dyDescent="0.2">
      <c r="A30" s="111"/>
      <c r="B30" s="111"/>
      <c r="C30" s="111"/>
      <c r="D30" s="111"/>
      <c r="E30" s="132"/>
      <c r="F30" s="111"/>
    </row>
    <row r="31" spans="1:6" x14ac:dyDescent="0.2">
      <c r="A31" s="111"/>
      <c r="B31" s="111"/>
      <c r="C31" s="111"/>
      <c r="D31" s="111"/>
      <c r="E31" s="132"/>
      <c r="F31" s="111"/>
    </row>
    <row r="32" spans="1:6" x14ac:dyDescent="0.2">
      <c r="A32" s="111"/>
      <c r="B32" s="111"/>
      <c r="C32" s="111"/>
      <c r="D32" s="111"/>
      <c r="E32" s="132"/>
      <c r="F32" s="111"/>
    </row>
    <row r="33" spans="1:6" x14ac:dyDescent="0.2">
      <c r="A33" s="111"/>
      <c r="B33" s="111"/>
      <c r="C33" s="111"/>
      <c r="D33" s="111"/>
      <c r="E33" s="132"/>
      <c r="F33" s="111"/>
    </row>
    <row r="34" spans="1:6" x14ac:dyDescent="0.2">
      <c r="A34" s="111"/>
      <c r="B34" s="111"/>
      <c r="C34" s="111"/>
      <c r="D34" s="111"/>
      <c r="E34" s="132"/>
      <c r="F34" s="111"/>
    </row>
    <row r="35" spans="1:6" x14ac:dyDescent="0.2">
      <c r="A35" s="111"/>
      <c r="B35" s="111"/>
      <c r="C35" s="111"/>
      <c r="D35" s="111"/>
      <c r="E35" s="132"/>
      <c r="F35" s="111"/>
    </row>
    <row r="36" spans="1:6" x14ac:dyDescent="0.2">
      <c r="A36" s="111"/>
      <c r="B36" s="111"/>
      <c r="C36" s="111"/>
      <c r="D36" s="111"/>
      <c r="E36" s="132"/>
      <c r="F36" s="111"/>
    </row>
    <row r="37" spans="1:6" x14ac:dyDescent="0.2">
      <c r="A37" s="111"/>
      <c r="B37" s="111"/>
      <c r="C37" s="111"/>
      <c r="D37" s="111"/>
      <c r="E37" s="132"/>
      <c r="F37" s="111"/>
    </row>
    <row r="38" spans="1:6" x14ac:dyDescent="0.2">
      <c r="A38" s="111"/>
      <c r="B38" s="111"/>
      <c r="C38" s="111"/>
      <c r="D38" s="111"/>
      <c r="E38" s="132"/>
      <c r="F38" s="111"/>
    </row>
    <row r="39" spans="1:6" x14ac:dyDescent="0.2">
      <c r="A39" s="111"/>
      <c r="B39" s="111"/>
      <c r="C39" s="111"/>
      <c r="D39" s="111"/>
      <c r="E39" s="132"/>
      <c r="F39" s="111"/>
    </row>
    <row r="40" spans="1:6" x14ac:dyDescent="0.2">
      <c r="A40" s="111"/>
      <c r="B40" s="111"/>
      <c r="C40" s="111"/>
      <c r="D40" s="111"/>
      <c r="E40" s="132"/>
      <c r="F40" s="111"/>
    </row>
    <row r="41" spans="1:6" x14ac:dyDescent="0.2">
      <c r="A41" s="111"/>
      <c r="B41" s="111"/>
      <c r="C41" s="111"/>
      <c r="D41" s="111"/>
      <c r="E41" s="132"/>
      <c r="F41" s="111"/>
    </row>
    <row r="42" spans="1:6" x14ac:dyDescent="0.2">
      <c r="A42" s="111"/>
      <c r="B42" s="111"/>
      <c r="C42" s="111"/>
      <c r="D42" s="111"/>
      <c r="E42" s="132"/>
      <c r="F42" s="111"/>
    </row>
    <row r="43" spans="1:6" x14ac:dyDescent="0.2">
      <c r="A43" s="111"/>
      <c r="B43" s="111"/>
      <c r="C43" s="111"/>
      <c r="D43" s="111"/>
      <c r="E43" s="132"/>
      <c r="F43" s="111"/>
    </row>
    <row r="44" spans="1:6" x14ac:dyDescent="0.2">
      <c r="A44" s="111"/>
      <c r="B44" s="111"/>
      <c r="C44" s="111"/>
      <c r="D44" s="111"/>
      <c r="E44" s="132"/>
      <c r="F44" s="111"/>
    </row>
    <row r="45" spans="1:6" x14ac:dyDescent="0.2">
      <c r="A45" s="111"/>
      <c r="B45" s="111"/>
      <c r="C45" s="111"/>
      <c r="D45" s="111"/>
      <c r="E45" s="132"/>
      <c r="F45" s="111"/>
    </row>
    <row r="46" spans="1:6" x14ac:dyDescent="0.2">
      <c r="A46" s="111"/>
      <c r="B46" s="111"/>
      <c r="C46" s="111"/>
      <c r="D46" s="111"/>
      <c r="E46" s="132"/>
      <c r="F46" s="111"/>
    </row>
    <row r="47" spans="1:6" x14ac:dyDescent="0.2">
      <c r="A47" s="111"/>
      <c r="B47" s="111"/>
      <c r="C47" s="111"/>
      <c r="D47" s="111"/>
      <c r="E47" s="132"/>
      <c r="F47" s="111"/>
    </row>
    <row r="48" spans="1:6" x14ac:dyDescent="0.2">
      <c r="A48" s="111"/>
      <c r="B48" s="111"/>
      <c r="C48" s="111"/>
      <c r="D48" s="111"/>
      <c r="E48" s="132"/>
      <c r="F48" s="111"/>
    </row>
    <row r="49" spans="1:6" x14ac:dyDescent="0.2">
      <c r="A49" s="111"/>
      <c r="B49" s="111"/>
      <c r="C49" s="111"/>
      <c r="D49" s="111"/>
      <c r="E49" s="132"/>
      <c r="F49" s="111"/>
    </row>
    <row r="50" spans="1:6" x14ac:dyDescent="0.2">
      <c r="A50" s="111"/>
      <c r="B50" s="111"/>
      <c r="C50" s="111"/>
      <c r="D50" s="111"/>
      <c r="E50" s="132"/>
      <c r="F50" s="111"/>
    </row>
    <row r="51" spans="1:6" x14ac:dyDescent="0.2">
      <c r="A51" s="111"/>
      <c r="B51" s="111"/>
      <c r="C51" s="111"/>
      <c r="D51" s="111"/>
      <c r="E51" s="132"/>
      <c r="F51" s="111"/>
    </row>
    <row r="52" spans="1:6" x14ac:dyDescent="0.2">
      <c r="A52" s="111"/>
      <c r="B52" s="111"/>
      <c r="C52" s="111"/>
      <c r="D52" s="111"/>
      <c r="E52" s="132"/>
      <c r="F52" s="111"/>
    </row>
    <row r="53" spans="1:6" x14ac:dyDescent="0.2">
      <c r="A53" s="111"/>
      <c r="B53" s="111"/>
      <c r="C53" s="111"/>
      <c r="D53" s="111"/>
      <c r="E53" s="132"/>
      <c r="F53" s="111"/>
    </row>
    <row r="54" spans="1:6" x14ac:dyDescent="0.2">
      <c r="A54" s="111"/>
      <c r="B54" s="111"/>
      <c r="C54" s="111"/>
      <c r="D54" s="111"/>
      <c r="E54" s="132"/>
      <c r="F54" s="111"/>
    </row>
    <row r="55" spans="1:6" x14ac:dyDescent="0.2">
      <c r="A55" s="111"/>
      <c r="B55" s="111"/>
      <c r="C55" s="111"/>
      <c r="D55" s="111"/>
      <c r="E55" s="132"/>
      <c r="F55" s="111"/>
    </row>
    <row r="56" spans="1:6" x14ac:dyDescent="0.2">
      <c r="A56" s="111"/>
      <c r="B56" s="111"/>
      <c r="C56" s="111"/>
      <c r="D56" s="111"/>
      <c r="E56" s="132"/>
      <c r="F56" s="111"/>
    </row>
    <row r="57" spans="1:6" x14ac:dyDescent="0.2">
      <c r="A57" s="111"/>
      <c r="B57" s="111"/>
      <c r="C57" s="111"/>
      <c r="D57" s="111"/>
      <c r="E57" s="132"/>
      <c r="F57" s="111"/>
    </row>
    <row r="58" spans="1:6" x14ac:dyDescent="0.2">
      <c r="A58" s="111"/>
      <c r="B58" s="111"/>
      <c r="C58" s="111"/>
      <c r="D58" s="111"/>
      <c r="E58" s="132"/>
      <c r="F58" s="111"/>
    </row>
    <row r="59" spans="1:6" x14ac:dyDescent="0.2">
      <c r="A59" s="111"/>
      <c r="B59" s="111"/>
      <c r="C59" s="111"/>
      <c r="D59" s="111"/>
      <c r="E59" s="132"/>
      <c r="F59" s="111"/>
    </row>
    <row r="60" spans="1:6" x14ac:dyDescent="0.2">
      <c r="A60" s="111"/>
      <c r="B60" s="111"/>
      <c r="C60" s="111"/>
      <c r="D60" s="111"/>
      <c r="E60" s="132"/>
      <c r="F60" s="111"/>
    </row>
    <row r="61" spans="1:6" x14ac:dyDescent="0.2">
      <c r="A61" s="111"/>
      <c r="B61" s="111"/>
      <c r="C61" s="111"/>
      <c r="D61" s="111"/>
      <c r="E61" s="132"/>
      <c r="F61" s="111"/>
    </row>
    <row r="62" spans="1:6" x14ac:dyDescent="0.2">
      <c r="A62" s="111"/>
      <c r="B62" s="111"/>
      <c r="C62" s="111"/>
      <c r="D62" s="111"/>
      <c r="E62" s="132"/>
      <c r="F62" s="111"/>
    </row>
    <row r="63" spans="1:6" x14ac:dyDescent="0.2">
      <c r="A63" s="111"/>
      <c r="B63" s="111"/>
      <c r="C63" s="111"/>
      <c r="D63" s="111"/>
      <c r="E63" s="132"/>
      <c r="F63" s="111"/>
    </row>
    <row r="64" spans="1:6" x14ac:dyDescent="0.2">
      <c r="A64" s="111"/>
      <c r="B64" s="111"/>
      <c r="C64" s="111"/>
      <c r="D64" s="111"/>
      <c r="E64" s="132"/>
      <c r="F64" s="111"/>
    </row>
    <row r="65" spans="1:6" x14ac:dyDescent="0.2">
      <c r="A65" s="111"/>
      <c r="B65" s="111"/>
      <c r="C65" s="111"/>
      <c r="D65" s="111"/>
      <c r="E65" s="132"/>
      <c r="F65" s="111"/>
    </row>
    <row r="66" spans="1:6" x14ac:dyDescent="0.2">
      <c r="A66" s="111"/>
      <c r="B66" s="111"/>
      <c r="C66" s="111"/>
      <c r="D66" s="111"/>
      <c r="E66" s="132"/>
      <c r="F66" s="111"/>
    </row>
    <row r="67" spans="1:6" x14ac:dyDescent="0.2">
      <c r="A67" s="111"/>
      <c r="B67" s="111"/>
      <c r="C67" s="111"/>
      <c r="D67" s="111"/>
      <c r="E67" s="132"/>
      <c r="F67" s="111"/>
    </row>
    <row r="68" spans="1:6" x14ac:dyDescent="0.2">
      <c r="A68" s="111"/>
      <c r="B68" s="111"/>
      <c r="C68" s="111"/>
      <c r="D68" s="111"/>
      <c r="E68" s="132"/>
      <c r="F68" s="111"/>
    </row>
    <row r="69" spans="1:6" x14ac:dyDescent="0.2">
      <c r="A69" s="111"/>
      <c r="B69" s="111"/>
      <c r="C69" s="111"/>
      <c r="D69" s="111"/>
      <c r="E69" s="132"/>
      <c r="F69" s="111"/>
    </row>
    <row r="70" spans="1:6" x14ac:dyDescent="0.2">
      <c r="A70" s="130"/>
      <c r="B70" s="131"/>
      <c r="C70" s="131"/>
      <c r="D70" s="128"/>
      <c r="E70" s="129"/>
      <c r="F70" s="130"/>
    </row>
    <row r="71" spans="1:6" s="223" customFormat="1" ht="15.75" customHeight="1" x14ac:dyDescent="0.25">
      <c r="A71" s="534" t="s">
        <v>448</v>
      </c>
      <c r="B71" s="535"/>
      <c r="C71" s="535"/>
      <c r="D71" s="527" t="s">
        <v>392</v>
      </c>
      <c r="E71" s="527"/>
      <c r="F71" s="178">
        <f>SUM(E73:E75)</f>
        <v>0</v>
      </c>
    </row>
    <row r="72" spans="1:6" ht="30" x14ac:dyDescent="0.25">
      <c r="A72" s="179" t="s">
        <v>284</v>
      </c>
      <c r="B72" s="179" t="s">
        <v>285</v>
      </c>
      <c r="C72" s="179" t="s">
        <v>345</v>
      </c>
      <c r="D72" s="179" t="s">
        <v>454</v>
      </c>
      <c r="E72" s="179" t="s">
        <v>34</v>
      </c>
      <c r="F72" s="180" t="s">
        <v>290</v>
      </c>
    </row>
    <row r="73" spans="1:6" s="174" customFormat="1" x14ac:dyDescent="0.2">
      <c r="A73" s="111"/>
      <c r="B73" s="111"/>
      <c r="C73" s="111"/>
      <c r="D73" s="111"/>
      <c r="E73" s="132"/>
      <c r="F73" s="111"/>
    </row>
    <row r="74" spans="1:6" s="174" customFormat="1" x14ac:dyDescent="0.2">
      <c r="A74" s="111"/>
      <c r="B74" s="111"/>
      <c r="C74" s="111"/>
      <c r="D74" s="111"/>
      <c r="E74" s="132"/>
      <c r="F74" s="111"/>
    </row>
    <row r="75" spans="1:6" s="174" customFormat="1" x14ac:dyDescent="0.2">
      <c r="A75" s="111"/>
      <c r="B75" s="111"/>
      <c r="C75" s="111"/>
      <c r="D75" s="111"/>
      <c r="E75" s="132"/>
      <c r="F75" s="111"/>
    </row>
  </sheetData>
  <sheetProtection algorithmName="SHA-512" hashValue="BAVHvmyGsSQLM6o//XWrZIkCBg0KsC/VBLsMYh6ui3IlQq2ZCyvVxWG6v4KlLntt4/LIwflD8oi/DWgIl4tZtQ==" saltValue="mV6/fJqIqAJdROKeIfuyEg==" spinCount="100000" sheet="1" insertRows="0" deleteRows="0"/>
  <customSheetViews>
    <customSheetView guid="{803B459B-CF21-4019-9401-EBFEB55FC8DF}" showPageBreaks="1" view="pageLayout">
      <selection activeCell="A10" sqref="A10:F10"/>
      <pageMargins left="0.7" right="0.7" top="0.78740157499999996" bottom="0.78740157499999996" header="0.3" footer="0.3"/>
      <pageSetup paperSize="9" scale="63" orientation="portrait" r:id="rId1"/>
      <headerFooter>
        <oddHeader xml:space="preserve">&amp;CAEJ&amp;R&amp;KFF0000DPSG Bayern
Version 11/2023
</oddHeader>
      </headerFooter>
    </customSheetView>
  </customSheetViews>
  <mergeCells count="16">
    <mergeCell ref="A3:C3"/>
    <mergeCell ref="A1:F1"/>
    <mergeCell ref="D6:F6"/>
    <mergeCell ref="D4:F4"/>
    <mergeCell ref="D3:F3"/>
    <mergeCell ref="A2:C2"/>
    <mergeCell ref="D2:F2"/>
    <mergeCell ref="A5:C5"/>
    <mergeCell ref="D5:F5"/>
    <mergeCell ref="D71:E71"/>
    <mergeCell ref="D10:E10"/>
    <mergeCell ref="A8:B8"/>
    <mergeCell ref="A4:C4"/>
    <mergeCell ref="A6:C6"/>
    <mergeCell ref="A10:C10"/>
    <mergeCell ref="A71:C71"/>
  </mergeCells>
  <pageMargins left="0.70866141732283472" right="0.70866141732283472" top="0.78740157480314965" bottom="0.78740157480314965" header="0.31496062992125984" footer="0.31496062992125984"/>
  <pageSetup paperSize="9" scale="62" fitToHeight="0" orientation="portrait" r:id="rId2"/>
  <headerFooter>
    <oddHeader xml:space="preserve">&amp;L&amp;"Arial,Standard"&amp;8Belegliste Einnahmen
&amp;C&amp;"Arial,Standard"&amp;8AEJ&amp;R&amp;"Arial,Standard"&amp;8&amp;K000000DPSG Bayern 
Version 1/2025
</oddHeader>
    <oddFoote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5EBD0-5BD4-4632-9F14-07029AC8599F}">
  <sheetPr codeName="Tabelle5">
    <pageSetUpPr fitToPage="1"/>
  </sheetPr>
  <dimension ref="A1:G156"/>
  <sheetViews>
    <sheetView view="pageLayout" zoomScaleNormal="100" workbookViewId="0">
      <selection activeCell="D4" sqref="D4:F4"/>
    </sheetView>
  </sheetViews>
  <sheetFormatPr baseColWidth="10" defaultRowHeight="14.25" x14ac:dyDescent="0.2"/>
  <cols>
    <col min="1" max="1" width="15.140625" style="206" customWidth="1"/>
    <col min="2" max="2" width="18.140625" style="206" customWidth="1"/>
    <col min="3" max="3" width="24.42578125" style="206" customWidth="1"/>
    <col min="4" max="4" width="26.7109375" style="206" customWidth="1"/>
    <col min="5" max="5" width="14.42578125" style="206" customWidth="1"/>
    <col min="6" max="6" width="39.28515625" style="206" customWidth="1"/>
    <col min="7" max="16384" width="11.42578125" style="206"/>
  </cols>
  <sheetData>
    <row r="1" spans="1:7" ht="32.25" customHeight="1" x14ac:dyDescent="0.25">
      <c r="A1" s="536" t="s">
        <v>292</v>
      </c>
      <c r="B1" s="537"/>
      <c r="C1" s="537"/>
      <c r="D1" s="537"/>
      <c r="E1" s="537"/>
      <c r="F1" s="538"/>
      <c r="G1" s="226"/>
    </row>
    <row r="2" spans="1:7" ht="15" x14ac:dyDescent="0.2">
      <c r="A2" s="529" t="s">
        <v>341</v>
      </c>
      <c r="B2" s="530"/>
      <c r="C2" s="531"/>
      <c r="D2" s="545">
        <f>Antrag_AEJ!G3</f>
        <v>0</v>
      </c>
      <c r="E2" s="545"/>
      <c r="F2" s="546"/>
      <c r="G2" s="227"/>
    </row>
    <row r="3" spans="1:7" ht="15" x14ac:dyDescent="0.2">
      <c r="A3" s="529" t="s">
        <v>291</v>
      </c>
      <c r="B3" s="530"/>
      <c r="C3" s="531"/>
      <c r="D3" s="542">
        <f>Antrag_AEJ!I4</f>
        <v>0</v>
      </c>
      <c r="E3" s="543"/>
      <c r="F3" s="544"/>
      <c r="G3" s="227"/>
    </row>
    <row r="4" spans="1:7" ht="15" x14ac:dyDescent="0.2">
      <c r="A4" s="529" t="s">
        <v>165</v>
      </c>
      <c r="B4" s="530"/>
      <c r="C4" s="531"/>
      <c r="D4" s="542">
        <f>Antrag_AEJ!AC4</f>
        <v>0</v>
      </c>
      <c r="E4" s="543"/>
      <c r="F4" s="544"/>
      <c r="G4" s="227"/>
    </row>
    <row r="5" spans="1:7" ht="15" x14ac:dyDescent="0.2">
      <c r="A5" s="557" t="s">
        <v>171</v>
      </c>
      <c r="B5" s="558"/>
      <c r="C5" s="558"/>
      <c r="D5" s="547">
        <f>Antrag_AEJ!I10</f>
        <v>0</v>
      </c>
      <c r="E5" s="548"/>
      <c r="F5" s="549"/>
      <c r="G5" s="228"/>
    </row>
    <row r="6" spans="1:7" ht="15.75" thickBot="1" x14ac:dyDescent="0.25">
      <c r="A6" s="532" t="s">
        <v>172</v>
      </c>
      <c r="B6" s="533"/>
      <c r="C6" s="533"/>
      <c r="D6" s="554">
        <f>Antrag_AEJ!I11</f>
        <v>0</v>
      </c>
      <c r="E6" s="555"/>
      <c r="F6" s="556"/>
      <c r="G6" s="228"/>
    </row>
    <row r="7" spans="1:7" x14ac:dyDescent="0.2">
      <c r="A7" s="174"/>
      <c r="B7" s="174"/>
      <c r="C7" s="174"/>
      <c r="D7" s="174"/>
      <c r="E7" s="174"/>
      <c r="F7" s="174"/>
      <c r="G7" s="130"/>
    </row>
    <row r="8" spans="1:7" ht="36" customHeight="1" x14ac:dyDescent="0.2">
      <c r="A8" s="553" t="s">
        <v>1</v>
      </c>
      <c r="B8" s="553"/>
      <c r="C8" s="174"/>
      <c r="D8" s="174"/>
      <c r="E8" s="174"/>
      <c r="F8" s="174"/>
      <c r="G8" s="130"/>
    </row>
    <row r="9" spans="1:7" x14ac:dyDescent="0.2">
      <c r="A9" s="174"/>
      <c r="B9" s="174"/>
      <c r="C9" s="174"/>
      <c r="D9" s="174"/>
      <c r="E9" s="174"/>
      <c r="F9" s="174"/>
    </row>
    <row r="10" spans="1:7" s="223" customFormat="1" ht="15.75" x14ac:dyDescent="0.25">
      <c r="A10" s="550" t="s">
        <v>36</v>
      </c>
      <c r="B10" s="551"/>
      <c r="C10" s="551"/>
      <c r="D10" s="552" t="s">
        <v>392</v>
      </c>
      <c r="E10" s="552"/>
      <c r="F10" s="229">
        <f>SUM(E12:E37)</f>
        <v>0</v>
      </c>
    </row>
    <row r="11" spans="1:7" ht="15" x14ac:dyDescent="0.25">
      <c r="A11" s="179" t="s">
        <v>284</v>
      </c>
      <c r="B11" s="179" t="s">
        <v>285</v>
      </c>
      <c r="C11" s="179" t="s">
        <v>344</v>
      </c>
      <c r="D11" s="179" t="s">
        <v>286</v>
      </c>
      <c r="E11" s="179" t="s">
        <v>34</v>
      </c>
      <c r="F11" s="179" t="s">
        <v>290</v>
      </c>
    </row>
    <row r="12" spans="1:7" x14ac:dyDescent="0.2">
      <c r="A12" s="111"/>
      <c r="B12" s="111"/>
      <c r="C12" s="111"/>
      <c r="D12" s="111"/>
      <c r="E12" s="113"/>
      <c r="F12" s="111"/>
    </row>
    <row r="13" spans="1:7" x14ac:dyDescent="0.2">
      <c r="A13" s="111"/>
      <c r="B13" s="111"/>
      <c r="C13" s="111"/>
      <c r="D13" s="111"/>
      <c r="E13" s="113"/>
      <c r="F13" s="111"/>
    </row>
    <row r="14" spans="1:7" x14ac:dyDescent="0.2">
      <c r="A14" s="111"/>
      <c r="B14" s="111"/>
      <c r="C14" s="111"/>
      <c r="D14" s="111"/>
      <c r="E14" s="113"/>
      <c r="F14" s="111"/>
    </row>
    <row r="15" spans="1:7" x14ac:dyDescent="0.2">
      <c r="A15" s="111"/>
      <c r="B15" s="111"/>
      <c r="C15" s="111"/>
      <c r="D15" s="111"/>
      <c r="E15" s="113"/>
      <c r="F15" s="111"/>
    </row>
    <row r="16" spans="1:7" x14ac:dyDescent="0.2">
      <c r="A16" s="111"/>
      <c r="B16" s="111"/>
      <c r="C16" s="111"/>
      <c r="D16" s="111"/>
      <c r="E16" s="113"/>
      <c r="F16" s="111"/>
    </row>
    <row r="17" spans="1:6" x14ac:dyDescent="0.2">
      <c r="A17" s="111"/>
      <c r="B17" s="111"/>
      <c r="C17" s="111"/>
      <c r="D17" s="111"/>
      <c r="E17" s="113"/>
      <c r="F17" s="111"/>
    </row>
    <row r="18" spans="1:6" x14ac:dyDescent="0.2">
      <c r="A18" s="111"/>
      <c r="B18" s="111"/>
      <c r="C18" s="111"/>
      <c r="D18" s="111"/>
      <c r="E18" s="113"/>
      <c r="F18" s="111"/>
    </row>
    <row r="19" spans="1:6" x14ac:dyDescent="0.2">
      <c r="A19" s="111"/>
      <c r="B19" s="111"/>
      <c r="C19" s="111"/>
      <c r="D19" s="111"/>
      <c r="E19" s="113"/>
      <c r="F19" s="111"/>
    </row>
    <row r="20" spans="1:6" x14ac:dyDescent="0.2">
      <c r="A20" s="111"/>
      <c r="B20" s="111"/>
      <c r="C20" s="111"/>
      <c r="D20" s="111"/>
      <c r="E20" s="113"/>
      <c r="F20" s="111"/>
    </row>
    <row r="21" spans="1:6" x14ac:dyDescent="0.2">
      <c r="A21" s="111"/>
      <c r="B21" s="111"/>
      <c r="C21" s="111"/>
      <c r="D21" s="111"/>
      <c r="E21" s="113"/>
      <c r="F21" s="111"/>
    </row>
    <row r="22" spans="1:6" x14ac:dyDescent="0.2">
      <c r="A22" s="111"/>
      <c r="B22" s="111"/>
      <c r="C22" s="111"/>
      <c r="D22" s="111"/>
      <c r="E22" s="113"/>
      <c r="F22" s="111"/>
    </row>
    <row r="23" spans="1:6" x14ac:dyDescent="0.2">
      <c r="A23" s="111"/>
      <c r="B23" s="111"/>
      <c r="C23" s="111"/>
      <c r="D23" s="111"/>
      <c r="E23" s="113"/>
      <c r="F23" s="111"/>
    </row>
    <row r="24" spans="1:6" x14ac:dyDescent="0.2">
      <c r="A24" s="111"/>
      <c r="B24" s="111"/>
      <c r="C24" s="111"/>
      <c r="D24" s="111"/>
      <c r="E24" s="113"/>
      <c r="F24" s="111"/>
    </row>
    <row r="25" spans="1:6" x14ac:dyDescent="0.2">
      <c r="A25" s="111"/>
      <c r="B25" s="111"/>
      <c r="C25" s="111"/>
      <c r="D25" s="111"/>
      <c r="E25" s="113"/>
      <c r="F25" s="111"/>
    </row>
    <row r="26" spans="1:6" x14ac:dyDescent="0.2">
      <c r="A26" s="111"/>
      <c r="B26" s="111"/>
      <c r="C26" s="111"/>
      <c r="D26" s="111"/>
      <c r="E26" s="113"/>
      <c r="F26" s="111"/>
    </row>
    <row r="27" spans="1:6" x14ac:dyDescent="0.2">
      <c r="A27" s="111"/>
      <c r="B27" s="111"/>
      <c r="C27" s="111"/>
      <c r="D27" s="111"/>
      <c r="E27" s="113"/>
      <c r="F27" s="111"/>
    </row>
    <row r="28" spans="1:6" x14ac:dyDescent="0.2">
      <c r="A28" s="111"/>
      <c r="B28" s="111"/>
      <c r="C28" s="111"/>
      <c r="D28" s="111"/>
      <c r="E28" s="113"/>
      <c r="F28" s="111"/>
    </row>
    <row r="29" spans="1:6" x14ac:dyDescent="0.2">
      <c r="A29" s="111"/>
      <c r="B29" s="111"/>
      <c r="C29" s="111"/>
      <c r="D29" s="111"/>
      <c r="E29" s="113"/>
      <c r="F29" s="111"/>
    </row>
    <row r="30" spans="1:6" x14ac:dyDescent="0.2">
      <c r="A30" s="111"/>
      <c r="B30" s="111"/>
      <c r="C30" s="111"/>
      <c r="D30" s="111"/>
      <c r="E30" s="113"/>
      <c r="F30" s="111"/>
    </row>
    <row r="31" spans="1:6" x14ac:dyDescent="0.2">
      <c r="A31" s="111"/>
      <c r="B31" s="111"/>
      <c r="C31" s="111"/>
      <c r="D31" s="111"/>
      <c r="E31" s="113"/>
      <c r="F31" s="111"/>
    </row>
    <row r="32" spans="1:6" x14ac:dyDescent="0.2">
      <c r="A32" s="111"/>
      <c r="B32" s="111"/>
      <c r="C32" s="111"/>
      <c r="D32" s="111"/>
      <c r="E32" s="113"/>
      <c r="F32" s="111"/>
    </row>
    <row r="33" spans="1:6" x14ac:dyDescent="0.2">
      <c r="A33" s="111"/>
      <c r="B33" s="111"/>
      <c r="C33" s="111"/>
      <c r="D33" s="111"/>
      <c r="E33" s="113"/>
      <c r="F33" s="111"/>
    </row>
    <row r="34" spans="1:6" x14ac:dyDescent="0.2">
      <c r="A34" s="111"/>
      <c r="B34" s="111"/>
      <c r="C34" s="111"/>
      <c r="D34" s="111"/>
      <c r="E34" s="113"/>
      <c r="F34" s="111"/>
    </row>
    <row r="35" spans="1:6" x14ac:dyDescent="0.2">
      <c r="A35" s="111"/>
      <c r="B35" s="111"/>
      <c r="C35" s="111"/>
      <c r="D35" s="111"/>
      <c r="E35" s="113"/>
      <c r="F35" s="111"/>
    </row>
    <row r="36" spans="1:6" x14ac:dyDescent="0.2">
      <c r="A36" s="111"/>
      <c r="B36" s="111"/>
      <c r="C36" s="111"/>
      <c r="D36" s="111"/>
      <c r="E36" s="113"/>
      <c r="F36" s="111"/>
    </row>
    <row r="37" spans="1:6" x14ac:dyDescent="0.2">
      <c r="A37" s="111"/>
      <c r="B37" s="111"/>
      <c r="C37" s="111"/>
      <c r="D37" s="111"/>
      <c r="E37" s="113"/>
      <c r="F37" s="111"/>
    </row>
    <row r="38" spans="1:6" x14ac:dyDescent="0.2">
      <c r="A38" s="130"/>
      <c r="B38" s="130"/>
      <c r="C38" s="130"/>
      <c r="D38" s="130"/>
      <c r="E38" s="133"/>
      <c r="F38" s="130"/>
    </row>
    <row r="39" spans="1:6" s="223" customFormat="1" ht="15.75" x14ac:dyDescent="0.25">
      <c r="A39" s="550" t="s">
        <v>37</v>
      </c>
      <c r="B39" s="551"/>
      <c r="C39" s="551"/>
      <c r="D39" s="552" t="s">
        <v>392</v>
      </c>
      <c r="E39" s="552"/>
      <c r="F39" s="229">
        <f>SUM(E41:E80)</f>
        <v>0</v>
      </c>
    </row>
    <row r="40" spans="1:6" ht="15" x14ac:dyDescent="0.25">
      <c r="A40" s="179" t="s">
        <v>284</v>
      </c>
      <c r="B40" s="179" t="s">
        <v>285</v>
      </c>
      <c r="C40" s="179" t="s">
        <v>344</v>
      </c>
      <c r="D40" s="179" t="s">
        <v>286</v>
      </c>
      <c r="E40" s="179" t="s">
        <v>34</v>
      </c>
      <c r="F40" s="179" t="s">
        <v>290</v>
      </c>
    </row>
    <row r="41" spans="1:6" x14ac:dyDescent="0.2">
      <c r="A41" s="111"/>
      <c r="B41" s="111"/>
      <c r="C41" s="111"/>
      <c r="D41" s="111"/>
      <c r="E41" s="113"/>
      <c r="F41" s="111"/>
    </row>
    <row r="42" spans="1:6" x14ac:dyDescent="0.2">
      <c r="A42" s="111"/>
      <c r="B42" s="111"/>
      <c r="C42" s="111"/>
      <c r="D42" s="111"/>
      <c r="E42" s="113"/>
      <c r="F42" s="111"/>
    </row>
    <row r="43" spans="1:6" x14ac:dyDescent="0.2">
      <c r="A43" s="111"/>
      <c r="B43" s="111"/>
      <c r="C43" s="111"/>
      <c r="D43" s="111"/>
      <c r="E43" s="113"/>
      <c r="F43" s="111"/>
    </row>
    <row r="44" spans="1:6" x14ac:dyDescent="0.2">
      <c r="A44" s="111"/>
      <c r="B44" s="111"/>
      <c r="C44" s="111"/>
      <c r="D44" s="111"/>
      <c r="E44" s="113"/>
      <c r="F44" s="111"/>
    </row>
    <row r="45" spans="1:6" x14ac:dyDescent="0.2">
      <c r="A45" s="111"/>
      <c r="B45" s="111"/>
      <c r="C45" s="111"/>
      <c r="D45" s="111"/>
      <c r="E45" s="113"/>
      <c r="F45" s="111"/>
    </row>
    <row r="46" spans="1:6" x14ac:dyDescent="0.2">
      <c r="A46" s="111"/>
      <c r="B46" s="111"/>
      <c r="C46" s="111"/>
      <c r="D46" s="111"/>
      <c r="E46" s="113"/>
      <c r="F46" s="111"/>
    </row>
    <row r="47" spans="1:6" x14ac:dyDescent="0.2">
      <c r="A47" s="111"/>
      <c r="B47" s="111"/>
      <c r="C47" s="111"/>
      <c r="D47" s="111"/>
      <c r="E47" s="113"/>
      <c r="F47" s="111"/>
    </row>
    <row r="48" spans="1:6" x14ac:dyDescent="0.2">
      <c r="A48" s="111"/>
      <c r="B48" s="111"/>
      <c r="C48" s="111"/>
      <c r="D48" s="111"/>
      <c r="E48" s="113"/>
      <c r="F48" s="111"/>
    </row>
    <row r="49" spans="1:6" x14ac:dyDescent="0.2">
      <c r="A49" s="111"/>
      <c r="B49" s="111"/>
      <c r="C49" s="111"/>
      <c r="D49" s="111"/>
      <c r="E49" s="113"/>
      <c r="F49" s="111"/>
    </row>
    <row r="50" spans="1:6" x14ac:dyDescent="0.2">
      <c r="A50" s="111"/>
      <c r="B50" s="111"/>
      <c r="C50" s="111"/>
      <c r="D50" s="111"/>
      <c r="E50" s="113"/>
      <c r="F50" s="111"/>
    </row>
    <row r="51" spans="1:6" x14ac:dyDescent="0.2">
      <c r="A51" s="111"/>
      <c r="B51" s="111"/>
      <c r="C51" s="111"/>
      <c r="D51" s="111"/>
      <c r="E51" s="113"/>
      <c r="F51" s="111"/>
    </row>
    <row r="52" spans="1:6" x14ac:dyDescent="0.2">
      <c r="A52" s="111"/>
      <c r="B52" s="111"/>
      <c r="C52" s="111"/>
      <c r="D52" s="111"/>
      <c r="E52" s="113"/>
      <c r="F52" s="111"/>
    </row>
    <row r="53" spans="1:6" x14ac:dyDescent="0.2">
      <c r="A53" s="111"/>
      <c r="B53" s="111"/>
      <c r="C53" s="111"/>
      <c r="D53" s="111"/>
      <c r="E53" s="113"/>
      <c r="F53" s="111"/>
    </row>
    <row r="54" spans="1:6" x14ac:dyDescent="0.2">
      <c r="A54" s="111"/>
      <c r="B54" s="111"/>
      <c r="C54" s="111"/>
      <c r="D54" s="111"/>
      <c r="E54" s="113"/>
      <c r="F54" s="111"/>
    </row>
    <row r="55" spans="1:6" x14ac:dyDescent="0.2">
      <c r="A55" s="111"/>
      <c r="B55" s="111"/>
      <c r="C55" s="111"/>
      <c r="D55" s="111"/>
      <c r="E55" s="113"/>
      <c r="F55" s="111"/>
    </row>
    <row r="56" spans="1:6" x14ac:dyDescent="0.2">
      <c r="A56" s="111"/>
      <c r="B56" s="111"/>
      <c r="C56" s="111"/>
      <c r="D56" s="111"/>
      <c r="E56" s="113"/>
      <c r="F56" s="111"/>
    </row>
    <row r="57" spans="1:6" x14ac:dyDescent="0.2">
      <c r="A57" s="111"/>
      <c r="B57" s="111"/>
      <c r="C57" s="111"/>
      <c r="D57" s="111"/>
      <c r="E57" s="113"/>
      <c r="F57" s="111"/>
    </row>
    <row r="58" spans="1:6" x14ac:dyDescent="0.2">
      <c r="A58" s="111"/>
      <c r="B58" s="111"/>
      <c r="C58" s="111"/>
      <c r="D58" s="111"/>
      <c r="E58" s="113"/>
      <c r="F58" s="111"/>
    </row>
    <row r="59" spans="1:6" x14ac:dyDescent="0.2">
      <c r="A59" s="111"/>
      <c r="B59" s="111"/>
      <c r="C59" s="111"/>
      <c r="D59" s="111"/>
      <c r="E59" s="113"/>
      <c r="F59" s="111"/>
    </row>
    <row r="60" spans="1:6" x14ac:dyDescent="0.2">
      <c r="A60" s="111"/>
      <c r="B60" s="111"/>
      <c r="C60" s="111"/>
      <c r="D60" s="111"/>
      <c r="E60" s="113"/>
      <c r="F60" s="111"/>
    </row>
    <row r="61" spans="1:6" x14ac:dyDescent="0.2">
      <c r="A61" s="111"/>
      <c r="B61" s="111"/>
      <c r="C61" s="111"/>
      <c r="D61" s="111"/>
      <c r="E61" s="113"/>
      <c r="F61" s="111"/>
    </row>
    <row r="62" spans="1:6" x14ac:dyDescent="0.2">
      <c r="A62" s="111"/>
      <c r="B62" s="111"/>
      <c r="C62" s="111"/>
      <c r="D62" s="111"/>
      <c r="E62" s="113"/>
      <c r="F62" s="111"/>
    </row>
    <row r="63" spans="1:6" x14ac:dyDescent="0.2">
      <c r="A63" s="111"/>
      <c r="B63" s="111"/>
      <c r="C63" s="111"/>
      <c r="D63" s="111"/>
      <c r="E63" s="113"/>
      <c r="F63" s="111"/>
    </row>
    <row r="64" spans="1:6" x14ac:dyDescent="0.2">
      <c r="A64" s="111"/>
      <c r="B64" s="111"/>
      <c r="C64" s="111"/>
      <c r="D64" s="111"/>
      <c r="E64" s="113"/>
      <c r="F64" s="111"/>
    </row>
    <row r="65" spans="1:6" x14ac:dyDescent="0.2">
      <c r="A65" s="111"/>
      <c r="B65" s="111"/>
      <c r="C65" s="111"/>
      <c r="D65" s="111"/>
      <c r="E65" s="113"/>
      <c r="F65" s="111"/>
    </row>
    <row r="66" spans="1:6" x14ac:dyDescent="0.2">
      <c r="A66" s="111"/>
      <c r="B66" s="111"/>
      <c r="C66" s="111"/>
      <c r="D66" s="111"/>
      <c r="E66" s="113"/>
      <c r="F66" s="111"/>
    </row>
    <row r="67" spans="1:6" x14ac:dyDescent="0.2">
      <c r="A67" s="111"/>
      <c r="B67" s="111"/>
      <c r="C67" s="111"/>
      <c r="D67" s="111"/>
      <c r="E67" s="113"/>
      <c r="F67" s="111"/>
    </row>
    <row r="68" spans="1:6" x14ac:dyDescent="0.2">
      <c r="A68" s="111"/>
      <c r="B68" s="111"/>
      <c r="C68" s="111"/>
      <c r="D68" s="111"/>
      <c r="E68" s="113"/>
      <c r="F68" s="111"/>
    </row>
    <row r="69" spans="1:6" x14ac:dyDescent="0.2">
      <c r="A69" s="111"/>
      <c r="B69" s="111"/>
      <c r="C69" s="111"/>
      <c r="D69" s="111"/>
      <c r="E69" s="113"/>
      <c r="F69" s="111"/>
    </row>
    <row r="70" spans="1:6" x14ac:dyDescent="0.2">
      <c r="A70" s="111"/>
      <c r="B70" s="111"/>
      <c r="C70" s="111"/>
      <c r="D70" s="111"/>
      <c r="E70" s="113"/>
      <c r="F70" s="111"/>
    </row>
    <row r="71" spans="1:6" x14ac:dyDescent="0.2">
      <c r="A71" s="111"/>
      <c r="B71" s="111"/>
      <c r="C71" s="111"/>
      <c r="D71" s="111"/>
      <c r="E71" s="113"/>
      <c r="F71" s="111"/>
    </row>
    <row r="72" spans="1:6" x14ac:dyDescent="0.2">
      <c r="A72" s="111"/>
      <c r="B72" s="111"/>
      <c r="C72" s="111"/>
      <c r="D72" s="111"/>
      <c r="E72" s="113"/>
      <c r="F72" s="111"/>
    </row>
    <row r="73" spans="1:6" x14ac:dyDescent="0.2">
      <c r="A73" s="111"/>
      <c r="B73" s="111"/>
      <c r="C73" s="111"/>
      <c r="D73" s="111"/>
      <c r="E73" s="113"/>
      <c r="F73" s="111"/>
    </row>
    <row r="74" spans="1:6" x14ac:dyDescent="0.2">
      <c r="A74" s="111"/>
      <c r="B74" s="111"/>
      <c r="C74" s="111"/>
      <c r="D74" s="111"/>
      <c r="E74" s="113"/>
      <c r="F74" s="111"/>
    </row>
    <row r="75" spans="1:6" x14ac:dyDescent="0.2">
      <c r="A75" s="111"/>
      <c r="B75" s="111"/>
      <c r="C75" s="111"/>
      <c r="D75" s="111"/>
      <c r="E75" s="113"/>
      <c r="F75" s="111"/>
    </row>
    <row r="76" spans="1:6" x14ac:dyDescent="0.2">
      <c r="A76" s="111"/>
      <c r="B76" s="111"/>
      <c r="C76" s="111"/>
      <c r="D76" s="111"/>
      <c r="E76" s="113"/>
      <c r="F76" s="111"/>
    </row>
    <row r="77" spans="1:6" x14ac:dyDescent="0.2">
      <c r="A77" s="111"/>
      <c r="B77" s="111"/>
      <c r="C77" s="111"/>
      <c r="D77" s="111"/>
      <c r="E77" s="113"/>
      <c r="F77" s="111"/>
    </row>
    <row r="78" spans="1:6" x14ac:dyDescent="0.2">
      <c r="A78" s="111"/>
      <c r="B78" s="111"/>
      <c r="C78" s="111"/>
      <c r="D78" s="111"/>
      <c r="E78" s="113"/>
      <c r="F78" s="111"/>
    </row>
    <row r="79" spans="1:6" x14ac:dyDescent="0.2">
      <c r="A79" s="111"/>
      <c r="B79" s="111"/>
      <c r="C79" s="111"/>
      <c r="D79" s="111"/>
      <c r="E79" s="113"/>
      <c r="F79" s="111"/>
    </row>
    <row r="80" spans="1:6" x14ac:dyDescent="0.2">
      <c r="A80" s="111"/>
      <c r="B80" s="111"/>
      <c r="C80" s="111"/>
      <c r="D80" s="111"/>
      <c r="E80" s="113"/>
      <c r="F80" s="111"/>
    </row>
    <row r="81" spans="1:6" x14ac:dyDescent="0.2">
      <c r="A81" s="130"/>
      <c r="B81" s="130"/>
      <c r="C81" s="130"/>
      <c r="D81" s="130"/>
      <c r="E81" s="133"/>
      <c r="F81" s="130"/>
    </row>
    <row r="82" spans="1:6" s="223" customFormat="1" ht="15.75" x14ac:dyDescent="0.25">
      <c r="A82" s="550" t="s">
        <v>0</v>
      </c>
      <c r="B82" s="551"/>
      <c r="C82" s="551"/>
      <c r="D82" s="552" t="s">
        <v>392</v>
      </c>
      <c r="E82" s="552"/>
      <c r="F82" s="229">
        <f>SUM(E84:E88)</f>
        <v>0</v>
      </c>
    </row>
    <row r="83" spans="1:6" ht="15" x14ac:dyDescent="0.25">
      <c r="A83" s="179" t="s">
        <v>284</v>
      </c>
      <c r="B83" s="179" t="s">
        <v>285</v>
      </c>
      <c r="C83" s="179" t="s">
        <v>344</v>
      </c>
      <c r="D83" s="179" t="s">
        <v>286</v>
      </c>
      <c r="E83" s="179" t="s">
        <v>34</v>
      </c>
      <c r="F83" s="179" t="s">
        <v>290</v>
      </c>
    </row>
    <row r="84" spans="1:6" x14ac:dyDescent="0.2">
      <c r="A84" s="111"/>
      <c r="B84" s="111"/>
      <c r="C84" s="111"/>
      <c r="D84" s="111"/>
      <c r="E84" s="113"/>
      <c r="F84" s="111"/>
    </row>
    <row r="85" spans="1:6" x14ac:dyDescent="0.2">
      <c r="A85" s="111"/>
      <c r="B85" s="111"/>
      <c r="C85" s="111"/>
      <c r="D85" s="111"/>
      <c r="E85" s="113"/>
      <c r="F85" s="111"/>
    </row>
    <row r="86" spans="1:6" x14ac:dyDescent="0.2">
      <c r="A86" s="111"/>
      <c r="B86" s="111"/>
      <c r="C86" s="111"/>
      <c r="D86" s="111"/>
      <c r="E86" s="113"/>
      <c r="F86" s="111"/>
    </row>
    <row r="87" spans="1:6" x14ac:dyDescent="0.2">
      <c r="A87" s="111"/>
      <c r="B87" s="111"/>
      <c r="C87" s="111"/>
      <c r="D87" s="111"/>
      <c r="E87" s="113"/>
      <c r="F87" s="111"/>
    </row>
    <row r="88" spans="1:6" x14ac:dyDescent="0.2">
      <c r="A88" s="111"/>
      <c r="B88" s="111"/>
      <c r="C88" s="111"/>
      <c r="D88" s="111"/>
      <c r="E88" s="113"/>
      <c r="F88" s="111"/>
    </row>
    <row r="89" spans="1:6" x14ac:dyDescent="0.2">
      <c r="A89" s="130"/>
      <c r="B89" s="130"/>
      <c r="C89" s="130"/>
      <c r="D89" s="130"/>
      <c r="E89" s="133"/>
      <c r="F89" s="130"/>
    </row>
    <row r="90" spans="1:6" s="223" customFormat="1" ht="15.75" x14ac:dyDescent="0.25">
      <c r="A90" s="550" t="s">
        <v>369</v>
      </c>
      <c r="B90" s="551"/>
      <c r="C90" s="551"/>
      <c r="D90" s="552" t="s">
        <v>392</v>
      </c>
      <c r="E90" s="552"/>
      <c r="F90" s="229">
        <f>SUM(E92:E99)</f>
        <v>0</v>
      </c>
    </row>
    <row r="91" spans="1:6" ht="15" x14ac:dyDescent="0.25">
      <c r="A91" s="179" t="s">
        <v>284</v>
      </c>
      <c r="B91" s="179" t="s">
        <v>285</v>
      </c>
      <c r="C91" s="179" t="s">
        <v>344</v>
      </c>
      <c r="D91" s="179" t="s">
        <v>286</v>
      </c>
      <c r="E91" s="179" t="s">
        <v>34</v>
      </c>
      <c r="F91" s="179" t="s">
        <v>290</v>
      </c>
    </row>
    <row r="92" spans="1:6" x14ac:dyDescent="0.2">
      <c r="A92" s="111"/>
      <c r="B92" s="111"/>
      <c r="C92" s="111"/>
      <c r="D92" s="111"/>
      <c r="E92" s="113"/>
      <c r="F92" s="111"/>
    </row>
    <row r="93" spans="1:6" x14ac:dyDescent="0.2">
      <c r="A93" s="111"/>
      <c r="B93" s="111"/>
      <c r="C93" s="111"/>
      <c r="D93" s="111"/>
      <c r="E93" s="113"/>
      <c r="F93" s="111"/>
    </row>
    <row r="94" spans="1:6" x14ac:dyDescent="0.2">
      <c r="A94" s="111"/>
      <c r="B94" s="111"/>
      <c r="C94" s="111"/>
      <c r="D94" s="111"/>
      <c r="E94" s="113"/>
      <c r="F94" s="111"/>
    </row>
    <row r="95" spans="1:6" x14ac:dyDescent="0.2">
      <c r="A95" s="111"/>
      <c r="B95" s="111"/>
      <c r="C95" s="111"/>
      <c r="D95" s="111"/>
      <c r="E95" s="113"/>
      <c r="F95" s="111"/>
    </row>
    <row r="96" spans="1:6" x14ac:dyDescent="0.2">
      <c r="A96" s="111"/>
      <c r="B96" s="111"/>
      <c r="C96" s="111"/>
      <c r="D96" s="111"/>
      <c r="E96" s="113"/>
      <c r="F96" s="111"/>
    </row>
    <row r="97" spans="1:6" x14ac:dyDescent="0.2">
      <c r="A97" s="111"/>
      <c r="B97" s="111"/>
      <c r="C97" s="111"/>
      <c r="D97" s="111"/>
      <c r="E97" s="113"/>
      <c r="F97" s="111"/>
    </row>
    <row r="98" spans="1:6" x14ac:dyDescent="0.2">
      <c r="A98" s="111"/>
      <c r="B98" s="111"/>
      <c r="C98" s="111"/>
      <c r="D98" s="111"/>
      <c r="E98" s="113"/>
      <c r="F98" s="111"/>
    </row>
    <row r="99" spans="1:6" x14ac:dyDescent="0.2">
      <c r="A99" s="111"/>
      <c r="B99" s="111"/>
      <c r="C99" s="111"/>
      <c r="D99" s="111"/>
      <c r="E99" s="113"/>
      <c r="F99" s="111"/>
    </row>
    <row r="100" spans="1:6" x14ac:dyDescent="0.2">
      <c r="A100" s="130"/>
      <c r="B100" s="130"/>
      <c r="C100" s="130"/>
      <c r="D100" s="130"/>
      <c r="E100" s="133"/>
      <c r="F100" s="130"/>
    </row>
    <row r="101" spans="1:6" s="223" customFormat="1" ht="15.75" x14ac:dyDescent="0.25">
      <c r="A101" s="550" t="s">
        <v>288</v>
      </c>
      <c r="B101" s="551"/>
      <c r="C101" s="551"/>
      <c r="D101" s="552" t="s">
        <v>392</v>
      </c>
      <c r="E101" s="552"/>
      <c r="F101" s="229">
        <f>SUM(E103:E107)</f>
        <v>0</v>
      </c>
    </row>
    <row r="102" spans="1:6" ht="15" x14ac:dyDescent="0.25">
      <c r="A102" s="179" t="s">
        <v>284</v>
      </c>
      <c r="B102" s="179" t="s">
        <v>285</v>
      </c>
      <c r="C102" s="179" t="s">
        <v>344</v>
      </c>
      <c r="D102" s="179" t="s">
        <v>286</v>
      </c>
      <c r="E102" s="179" t="s">
        <v>34</v>
      </c>
      <c r="F102" s="179" t="s">
        <v>290</v>
      </c>
    </row>
    <row r="103" spans="1:6" x14ac:dyDescent="0.2">
      <c r="A103" s="111"/>
      <c r="B103" s="111"/>
      <c r="C103" s="111"/>
      <c r="D103" s="111"/>
      <c r="E103" s="113"/>
      <c r="F103" s="111"/>
    </row>
    <row r="104" spans="1:6" x14ac:dyDescent="0.2">
      <c r="A104" s="111"/>
      <c r="B104" s="111"/>
      <c r="C104" s="111"/>
      <c r="D104" s="111"/>
      <c r="E104" s="113"/>
      <c r="F104" s="111"/>
    </row>
    <row r="105" spans="1:6" x14ac:dyDescent="0.2">
      <c r="A105" s="111"/>
      <c r="B105" s="111"/>
      <c r="C105" s="111"/>
      <c r="D105" s="111"/>
      <c r="E105" s="113"/>
      <c r="F105" s="111"/>
    </row>
    <row r="106" spans="1:6" x14ac:dyDescent="0.2">
      <c r="A106" s="111"/>
      <c r="B106" s="111"/>
      <c r="C106" s="111"/>
      <c r="D106" s="111"/>
      <c r="E106" s="113"/>
      <c r="F106" s="111"/>
    </row>
    <row r="107" spans="1:6" x14ac:dyDescent="0.2">
      <c r="A107" s="111"/>
      <c r="B107" s="111"/>
      <c r="C107" s="111"/>
      <c r="D107" s="111"/>
      <c r="E107" s="113"/>
      <c r="F107" s="111"/>
    </row>
    <row r="108" spans="1:6" x14ac:dyDescent="0.2">
      <c r="A108" s="130"/>
      <c r="B108" s="130"/>
      <c r="C108" s="130"/>
      <c r="D108" s="130"/>
      <c r="E108" s="133"/>
      <c r="F108" s="130"/>
    </row>
    <row r="109" spans="1:6" s="223" customFormat="1" ht="15.75" x14ac:dyDescent="0.25">
      <c r="A109" s="550" t="s">
        <v>38</v>
      </c>
      <c r="B109" s="551"/>
      <c r="C109" s="551"/>
      <c r="D109" s="552" t="s">
        <v>392</v>
      </c>
      <c r="E109" s="552"/>
      <c r="F109" s="229">
        <f>SUM(E111:E138)</f>
        <v>0</v>
      </c>
    </row>
    <row r="110" spans="1:6" ht="15" x14ac:dyDescent="0.25">
      <c r="A110" s="179" t="s">
        <v>284</v>
      </c>
      <c r="B110" s="179" t="s">
        <v>285</v>
      </c>
      <c r="C110" s="179" t="s">
        <v>344</v>
      </c>
      <c r="D110" s="179" t="s">
        <v>286</v>
      </c>
      <c r="E110" s="179" t="s">
        <v>34</v>
      </c>
      <c r="F110" s="179" t="s">
        <v>290</v>
      </c>
    </row>
    <row r="111" spans="1:6" x14ac:dyDescent="0.2">
      <c r="A111" s="111"/>
      <c r="B111" s="111"/>
      <c r="C111" s="111"/>
      <c r="D111" s="111"/>
      <c r="E111" s="113"/>
      <c r="F111" s="111"/>
    </row>
    <row r="112" spans="1:6" x14ac:dyDescent="0.2">
      <c r="A112" s="111"/>
      <c r="B112" s="111"/>
      <c r="C112" s="111"/>
      <c r="D112" s="111"/>
      <c r="E112" s="113"/>
      <c r="F112" s="111"/>
    </row>
    <row r="113" spans="1:6" x14ac:dyDescent="0.2">
      <c r="A113" s="111"/>
      <c r="B113" s="111"/>
      <c r="C113" s="111"/>
      <c r="D113" s="111"/>
      <c r="E113" s="113"/>
      <c r="F113" s="111"/>
    </row>
    <row r="114" spans="1:6" x14ac:dyDescent="0.2">
      <c r="A114" s="111"/>
      <c r="B114" s="111"/>
      <c r="C114" s="111"/>
      <c r="D114" s="111"/>
      <c r="E114" s="113"/>
      <c r="F114" s="111"/>
    </row>
    <row r="115" spans="1:6" x14ac:dyDescent="0.2">
      <c r="A115" s="111"/>
      <c r="B115" s="111"/>
      <c r="C115" s="111"/>
      <c r="D115" s="111"/>
      <c r="E115" s="113"/>
      <c r="F115" s="111"/>
    </row>
    <row r="116" spans="1:6" x14ac:dyDescent="0.2">
      <c r="A116" s="111"/>
      <c r="B116" s="111"/>
      <c r="C116" s="111"/>
      <c r="D116" s="111"/>
      <c r="E116" s="113"/>
      <c r="F116" s="111"/>
    </row>
    <row r="117" spans="1:6" x14ac:dyDescent="0.2">
      <c r="A117" s="111"/>
      <c r="B117" s="111"/>
      <c r="C117" s="111"/>
      <c r="D117" s="111"/>
      <c r="E117" s="113"/>
      <c r="F117" s="111"/>
    </row>
    <row r="118" spans="1:6" x14ac:dyDescent="0.2">
      <c r="A118" s="111"/>
      <c r="B118" s="111"/>
      <c r="C118" s="111"/>
      <c r="D118" s="111"/>
      <c r="E118" s="113"/>
      <c r="F118" s="111"/>
    </row>
    <row r="119" spans="1:6" x14ac:dyDescent="0.2">
      <c r="A119" s="111"/>
      <c r="B119" s="111"/>
      <c r="C119" s="111"/>
      <c r="D119" s="111"/>
      <c r="E119" s="113"/>
      <c r="F119" s="111"/>
    </row>
    <row r="120" spans="1:6" x14ac:dyDescent="0.2">
      <c r="A120" s="111"/>
      <c r="B120" s="111"/>
      <c r="C120" s="111"/>
      <c r="D120" s="111"/>
      <c r="E120" s="113"/>
      <c r="F120" s="111"/>
    </row>
    <row r="121" spans="1:6" x14ac:dyDescent="0.2">
      <c r="A121" s="111"/>
      <c r="B121" s="111"/>
      <c r="C121" s="111"/>
      <c r="D121" s="111"/>
      <c r="E121" s="113"/>
      <c r="F121" s="111"/>
    </row>
    <row r="122" spans="1:6" x14ac:dyDescent="0.2">
      <c r="A122" s="111"/>
      <c r="B122" s="111"/>
      <c r="C122" s="111"/>
      <c r="D122" s="111"/>
      <c r="E122" s="113"/>
      <c r="F122" s="111"/>
    </row>
    <row r="123" spans="1:6" x14ac:dyDescent="0.2">
      <c r="A123" s="111"/>
      <c r="B123" s="111"/>
      <c r="C123" s="111"/>
      <c r="D123" s="111"/>
      <c r="E123" s="113"/>
      <c r="F123" s="111"/>
    </row>
    <row r="124" spans="1:6" x14ac:dyDescent="0.2">
      <c r="A124" s="111"/>
      <c r="B124" s="111"/>
      <c r="C124" s="111"/>
      <c r="D124" s="111"/>
      <c r="E124" s="113"/>
      <c r="F124" s="111"/>
    </row>
    <row r="125" spans="1:6" x14ac:dyDescent="0.2">
      <c r="A125" s="111"/>
      <c r="B125" s="111"/>
      <c r="C125" s="111"/>
      <c r="D125" s="111"/>
      <c r="E125" s="113"/>
      <c r="F125" s="111"/>
    </row>
    <row r="126" spans="1:6" x14ac:dyDescent="0.2">
      <c r="A126" s="111"/>
      <c r="B126" s="111"/>
      <c r="C126" s="111"/>
      <c r="D126" s="111"/>
      <c r="E126" s="113"/>
      <c r="F126" s="111"/>
    </row>
    <row r="127" spans="1:6" x14ac:dyDescent="0.2">
      <c r="A127" s="111"/>
      <c r="B127" s="111"/>
      <c r="C127" s="111"/>
      <c r="D127" s="111"/>
      <c r="E127" s="113"/>
      <c r="F127" s="111"/>
    </row>
    <row r="128" spans="1:6" x14ac:dyDescent="0.2">
      <c r="A128" s="111"/>
      <c r="B128" s="111"/>
      <c r="C128" s="111"/>
      <c r="D128" s="111"/>
      <c r="E128" s="113"/>
      <c r="F128" s="111"/>
    </row>
    <row r="129" spans="1:6" x14ac:dyDescent="0.2">
      <c r="A129" s="111"/>
      <c r="B129" s="111"/>
      <c r="C129" s="111"/>
      <c r="D129" s="111"/>
      <c r="E129" s="113"/>
      <c r="F129" s="111"/>
    </row>
    <row r="130" spans="1:6" x14ac:dyDescent="0.2">
      <c r="A130" s="111"/>
      <c r="B130" s="111"/>
      <c r="C130" s="111"/>
      <c r="D130" s="111"/>
      <c r="E130" s="113"/>
      <c r="F130" s="111"/>
    </row>
    <row r="131" spans="1:6" x14ac:dyDescent="0.2">
      <c r="A131" s="111"/>
      <c r="B131" s="111"/>
      <c r="C131" s="111"/>
      <c r="D131" s="111"/>
      <c r="E131" s="113"/>
      <c r="F131" s="111"/>
    </row>
    <row r="132" spans="1:6" x14ac:dyDescent="0.2">
      <c r="A132" s="111"/>
      <c r="B132" s="111"/>
      <c r="C132" s="111"/>
      <c r="D132" s="111"/>
      <c r="E132" s="113"/>
      <c r="F132" s="111"/>
    </row>
    <row r="133" spans="1:6" x14ac:dyDescent="0.2">
      <c r="A133" s="111"/>
      <c r="B133" s="111"/>
      <c r="C133" s="111"/>
      <c r="D133" s="111"/>
      <c r="E133" s="113"/>
      <c r="F133" s="111"/>
    </row>
    <row r="134" spans="1:6" x14ac:dyDescent="0.2">
      <c r="A134" s="111"/>
      <c r="B134" s="111"/>
      <c r="C134" s="111"/>
      <c r="D134" s="111"/>
      <c r="E134" s="113"/>
      <c r="F134" s="111"/>
    </row>
    <row r="135" spans="1:6" x14ac:dyDescent="0.2">
      <c r="A135" s="111"/>
      <c r="B135" s="111"/>
      <c r="C135" s="111"/>
      <c r="D135" s="111"/>
      <c r="E135" s="113"/>
      <c r="F135" s="111"/>
    </row>
    <row r="136" spans="1:6" x14ac:dyDescent="0.2">
      <c r="A136" s="111"/>
      <c r="B136" s="111"/>
      <c r="C136" s="111"/>
      <c r="D136" s="111"/>
      <c r="E136" s="113"/>
      <c r="F136" s="111"/>
    </row>
    <row r="137" spans="1:6" x14ac:dyDescent="0.2">
      <c r="A137" s="111"/>
      <c r="B137" s="111"/>
      <c r="C137" s="111"/>
      <c r="D137" s="111"/>
      <c r="E137" s="113"/>
      <c r="F137" s="111"/>
    </row>
    <row r="138" spans="1:6" x14ac:dyDescent="0.2">
      <c r="A138" s="111"/>
      <c r="B138" s="111"/>
      <c r="C138" s="111"/>
      <c r="D138" s="111"/>
      <c r="E138" s="113"/>
      <c r="F138" s="111"/>
    </row>
    <row r="139" spans="1:6" x14ac:dyDescent="0.2">
      <c r="A139" s="130"/>
      <c r="B139" s="130"/>
      <c r="C139" s="130"/>
      <c r="D139" s="130"/>
      <c r="E139" s="133"/>
      <c r="F139" s="130"/>
    </row>
    <row r="140" spans="1:6" s="223" customFormat="1" ht="15.75" x14ac:dyDescent="0.25">
      <c r="A140" s="550" t="s">
        <v>289</v>
      </c>
      <c r="B140" s="551"/>
      <c r="C140" s="551"/>
      <c r="D140" s="552" t="s">
        <v>392</v>
      </c>
      <c r="E140" s="552"/>
      <c r="F140" s="229">
        <f>SUM(E142:E149)</f>
        <v>0</v>
      </c>
    </row>
    <row r="141" spans="1:6" ht="15" x14ac:dyDescent="0.25">
      <c r="A141" s="179" t="s">
        <v>284</v>
      </c>
      <c r="B141" s="179" t="s">
        <v>285</v>
      </c>
      <c r="C141" s="179" t="s">
        <v>344</v>
      </c>
      <c r="D141" s="179" t="s">
        <v>286</v>
      </c>
      <c r="E141" s="179" t="s">
        <v>34</v>
      </c>
      <c r="F141" s="179" t="s">
        <v>290</v>
      </c>
    </row>
    <row r="142" spans="1:6" x14ac:dyDescent="0.2">
      <c r="A142" s="111"/>
      <c r="B142" s="111"/>
      <c r="C142" s="111"/>
      <c r="D142" s="111"/>
      <c r="E142" s="113"/>
      <c r="F142" s="111"/>
    </row>
    <row r="143" spans="1:6" x14ac:dyDescent="0.2">
      <c r="A143" s="111"/>
      <c r="B143" s="111"/>
      <c r="C143" s="111"/>
      <c r="D143" s="111"/>
      <c r="E143" s="113"/>
      <c r="F143" s="111"/>
    </row>
    <row r="144" spans="1:6" x14ac:dyDescent="0.2">
      <c r="A144" s="111"/>
      <c r="B144" s="111"/>
      <c r="C144" s="111"/>
      <c r="D144" s="111"/>
      <c r="E144" s="113"/>
      <c r="F144" s="111"/>
    </row>
    <row r="145" spans="1:6" x14ac:dyDescent="0.2">
      <c r="A145" s="111"/>
      <c r="B145" s="111"/>
      <c r="C145" s="111"/>
      <c r="D145" s="111"/>
      <c r="E145" s="113"/>
      <c r="F145" s="111"/>
    </row>
    <row r="146" spans="1:6" x14ac:dyDescent="0.2">
      <c r="A146" s="111"/>
      <c r="B146" s="111"/>
      <c r="C146" s="111"/>
      <c r="D146" s="111"/>
      <c r="E146" s="113"/>
      <c r="F146" s="111"/>
    </row>
    <row r="147" spans="1:6" x14ac:dyDescent="0.2">
      <c r="A147" s="111"/>
      <c r="B147" s="111"/>
      <c r="C147" s="111"/>
      <c r="D147" s="111"/>
      <c r="E147" s="113"/>
      <c r="F147" s="111"/>
    </row>
    <row r="148" spans="1:6" x14ac:dyDescent="0.2">
      <c r="A148" s="111"/>
      <c r="B148" s="111"/>
      <c r="C148" s="111"/>
      <c r="D148" s="111"/>
      <c r="E148" s="113"/>
      <c r="F148" s="111"/>
    </row>
    <row r="149" spans="1:6" x14ac:dyDescent="0.2">
      <c r="A149" s="111"/>
      <c r="B149" s="111"/>
      <c r="C149" s="111"/>
      <c r="D149" s="111"/>
      <c r="E149" s="113"/>
      <c r="F149" s="111"/>
    </row>
    <row r="150" spans="1:6" x14ac:dyDescent="0.2">
      <c r="A150" s="130"/>
      <c r="B150" s="130"/>
      <c r="C150" s="130"/>
      <c r="D150" s="130"/>
      <c r="E150" s="133"/>
      <c r="F150" s="130"/>
    </row>
    <row r="151" spans="1:6" s="223" customFormat="1" ht="15.75" x14ac:dyDescent="0.25">
      <c r="A151" s="550" t="s">
        <v>31</v>
      </c>
      <c r="B151" s="551"/>
      <c r="C151" s="551"/>
      <c r="D151" s="552" t="s">
        <v>392</v>
      </c>
      <c r="E151" s="552"/>
      <c r="F151" s="229">
        <f>SUM(E153:E155)</f>
        <v>0</v>
      </c>
    </row>
    <row r="152" spans="1:6" ht="15" x14ac:dyDescent="0.25">
      <c r="A152" s="179" t="s">
        <v>284</v>
      </c>
      <c r="B152" s="179" t="s">
        <v>285</v>
      </c>
      <c r="C152" s="179" t="s">
        <v>344</v>
      </c>
      <c r="D152" s="179" t="s">
        <v>286</v>
      </c>
      <c r="E152" s="179" t="s">
        <v>34</v>
      </c>
      <c r="F152" s="179" t="s">
        <v>290</v>
      </c>
    </row>
    <row r="153" spans="1:6" x14ac:dyDescent="0.2">
      <c r="A153" s="111"/>
      <c r="B153" s="111"/>
      <c r="C153" s="111"/>
      <c r="D153" s="111"/>
      <c r="E153" s="113"/>
      <c r="F153" s="111"/>
    </row>
    <row r="154" spans="1:6" x14ac:dyDescent="0.2">
      <c r="A154" s="111"/>
      <c r="B154" s="111"/>
      <c r="C154" s="111"/>
      <c r="D154" s="111"/>
      <c r="E154" s="113"/>
      <c r="F154" s="111"/>
    </row>
    <row r="155" spans="1:6" x14ac:dyDescent="0.2">
      <c r="A155" s="111"/>
      <c r="B155" s="111"/>
      <c r="C155" s="111"/>
      <c r="D155" s="111"/>
      <c r="E155" s="113"/>
      <c r="F155" s="111"/>
    </row>
    <row r="156" spans="1:6" x14ac:dyDescent="0.2">
      <c r="A156" s="130"/>
      <c r="B156" s="130"/>
      <c r="C156" s="130"/>
      <c r="D156" s="130"/>
      <c r="E156" s="133"/>
      <c r="F156" s="130"/>
    </row>
  </sheetData>
  <sheetProtection algorithmName="SHA-512" hashValue="GfO7SDhVlk7h49NdNY+5l0ydoW6UG6CfmHOWPrcJBTRUc8gsei6APIMA0VNURs095kImKiEO7vmGo6tuCrsvLQ==" saltValue="Pf3zy5pJQsYrCmzS6S797w==" spinCount="100000" sheet="1" insertRows="0" deleteRows="0"/>
  <customSheetViews>
    <customSheetView guid="{803B459B-CF21-4019-9401-EBFEB55FC8DF}" showPageBreaks="1" view="pageLayout">
      <selection activeCell="A10" sqref="A10:F10"/>
      <pageMargins left="0.7" right="0.7" top="0.78740157499999996" bottom="0.78740157499999996" header="0.3" footer="0.3"/>
      <pageSetup paperSize="9" scale="63" orientation="portrait" r:id="rId1"/>
      <headerFooter>
        <oddHeader xml:space="preserve">&amp;CAEJ&amp;R&amp;KFF0000DPSG Bayern
Version 11/2023
</oddHeader>
      </headerFooter>
    </customSheetView>
  </customSheetViews>
  <mergeCells count="28">
    <mergeCell ref="A8:B8"/>
    <mergeCell ref="A1:F1"/>
    <mergeCell ref="A2:C2"/>
    <mergeCell ref="D2:F2"/>
    <mergeCell ref="A6:C6"/>
    <mergeCell ref="D6:F6"/>
    <mergeCell ref="A4:C4"/>
    <mergeCell ref="D4:F4"/>
    <mergeCell ref="A3:C3"/>
    <mergeCell ref="D3:F3"/>
    <mergeCell ref="A5:C5"/>
    <mergeCell ref="D5:F5"/>
    <mergeCell ref="A140:C140"/>
    <mergeCell ref="D140:E140"/>
    <mergeCell ref="A151:C151"/>
    <mergeCell ref="D151:E151"/>
    <mergeCell ref="A10:C10"/>
    <mergeCell ref="D10:E10"/>
    <mergeCell ref="A39:C39"/>
    <mergeCell ref="D39:E39"/>
    <mergeCell ref="A82:C82"/>
    <mergeCell ref="D82:E82"/>
    <mergeCell ref="A90:C90"/>
    <mergeCell ref="D90:E90"/>
    <mergeCell ref="A101:C101"/>
    <mergeCell ref="D101:E101"/>
    <mergeCell ref="A109:C109"/>
    <mergeCell ref="D109:E109"/>
  </mergeCells>
  <pageMargins left="0.70866141732283472" right="0.70866141732283472" top="0.78740157480314965" bottom="0.78740157480314965" header="0.31496062992125984" footer="0.31496062992125984"/>
  <pageSetup paperSize="9" scale="63" fitToHeight="0" orientation="portrait" r:id="rId2"/>
  <headerFooter>
    <oddHeader xml:space="preserve">&amp;L&amp;"Arial,Standard"&amp;8Belegliste Ausgaben
&amp;C&amp;"Arial,Standard"&amp;8AEJ&amp;R&amp;"Arial,Standard"&amp;8&amp;K000000DPSG Bayern
Version 1/2025
</oddHeader>
    <oddFooter>&amp;CSeite &amp;P von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304FE-CF12-4C7C-B487-3CC351610422}">
  <sheetPr codeName="Tabelle6">
    <pageSetUpPr fitToPage="1"/>
  </sheetPr>
  <dimension ref="A1:F61"/>
  <sheetViews>
    <sheetView view="pageLayout" zoomScaleNormal="100" workbookViewId="0">
      <selection activeCell="D4" sqref="D4:E4"/>
    </sheetView>
  </sheetViews>
  <sheetFormatPr baseColWidth="10" defaultRowHeight="14.25" x14ac:dyDescent="0.2"/>
  <cols>
    <col min="1" max="1" width="8.140625" style="201" customWidth="1"/>
    <col min="2" max="2" width="30.28515625" style="206" customWidth="1"/>
    <col min="3" max="3" width="16.7109375" style="206" customWidth="1"/>
    <col min="4" max="4" width="63.42578125" style="201" customWidth="1"/>
    <col min="5" max="5" width="15.28515625" style="201" customWidth="1"/>
    <col min="6" max="16384" width="11.42578125" style="201"/>
  </cols>
  <sheetData>
    <row r="1" spans="1:6" s="173" customFormat="1" ht="28.5" customHeight="1" thickBot="1" x14ac:dyDescent="0.25">
      <c r="A1" s="536" t="s">
        <v>294</v>
      </c>
      <c r="B1" s="537"/>
      <c r="C1" s="537"/>
      <c r="D1" s="537"/>
      <c r="E1" s="538"/>
    </row>
    <row r="2" spans="1:6" s="173" customFormat="1" ht="15" x14ac:dyDescent="0.2">
      <c r="A2" s="565" t="s">
        <v>341</v>
      </c>
      <c r="B2" s="566"/>
      <c r="C2" s="566"/>
      <c r="D2" s="559">
        <f>Antrag_AEJ!$G$3</f>
        <v>0</v>
      </c>
      <c r="E2" s="560"/>
      <c r="F2" s="39"/>
    </row>
    <row r="3" spans="1:6" s="173" customFormat="1" ht="15" x14ac:dyDescent="0.2">
      <c r="A3" s="561" t="s">
        <v>291</v>
      </c>
      <c r="B3" s="562"/>
      <c r="C3" s="562"/>
      <c r="D3" s="563">
        <f>Antrag_AEJ!I4</f>
        <v>0</v>
      </c>
      <c r="E3" s="564"/>
    </row>
    <row r="4" spans="1:6" s="173" customFormat="1" ht="15" x14ac:dyDescent="0.2">
      <c r="A4" s="561" t="s">
        <v>165</v>
      </c>
      <c r="B4" s="562"/>
      <c r="C4" s="562"/>
      <c r="D4" s="563">
        <f>Antrag_AEJ!AC4</f>
        <v>0</v>
      </c>
      <c r="E4" s="564"/>
    </row>
    <row r="5" spans="1:6" s="173" customFormat="1" ht="15" x14ac:dyDescent="0.2">
      <c r="A5" s="569" t="s">
        <v>171</v>
      </c>
      <c r="B5" s="570"/>
      <c r="C5" s="570"/>
      <c r="D5" s="573">
        <f>Antrag_AEJ!I10</f>
        <v>0</v>
      </c>
      <c r="E5" s="574"/>
    </row>
    <row r="6" spans="1:6" s="173" customFormat="1" ht="15.75" thickBot="1" x14ac:dyDescent="0.25">
      <c r="A6" s="571" t="s">
        <v>172</v>
      </c>
      <c r="B6" s="572"/>
      <c r="C6" s="572"/>
      <c r="D6" s="575">
        <f>Antrag_AEJ!I11</f>
        <v>0</v>
      </c>
      <c r="E6" s="576"/>
    </row>
    <row r="7" spans="1:6" s="38" customFormat="1" ht="15" thickBot="1" x14ac:dyDescent="0.25">
      <c r="B7" s="35"/>
      <c r="C7" s="35"/>
    </row>
    <row r="8" spans="1:6" s="173" customFormat="1" ht="37.5" customHeight="1" x14ac:dyDescent="0.2">
      <c r="A8" s="567" t="s">
        <v>293</v>
      </c>
      <c r="B8" s="568"/>
      <c r="C8" s="164">
        <f>SUM(E12:E61)</f>
        <v>0</v>
      </c>
      <c r="D8" s="203" t="s">
        <v>300</v>
      </c>
      <c r="E8" s="165">
        <f>C8*12.15</f>
        <v>0</v>
      </c>
    </row>
    <row r="9" spans="1:6" ht="75" customHeight="1" thickBot="1" x14ac:dyDescent="0.25">
      <c r="A9" s="135" t="s">
        <v>113</v>
      </c>
      <c r="B9" s="199"/>
      <c r="C9" s="134" t="s">
        <v>340</v>
      </c>
      <c r="D9" s="204"/>
      <c r="E9" s="205"/>
    </row>
    <row r="10" spans="1:6" s="173" customFormat="1" x14ac:dyDescent="0.2">
      <c r="B10" s="174"/>
      <c r="C10" s="174"/>
    </row>
    <row r="11" spans="1:6" s="173" customFormat="1" ht="15" x14ac:dyDescent="0.2">
      <c r="A11" s="105"/>
      <c r="B11" s="114" t="s">
        <v>436</v>
      </c>
      <c r="C11" s="43" t="s">
        <v>116</v>
      </c>
      <c r="D11" s="105" t="s">
        <v>282</v>
      </c>
      <c r="E11" s="41" t="s">
        <v>283</v>
      </c>
    </row>
    <row r="12" spans="1:6" x14ac:dyDescent="0.2">
      <c r="A12" s="200">
        <f t="shared" ref="A12:A43" si="0">ROW()-ROW(StartFALnr)</f>
        <v>1</v>
      </c>
      <c r="B12" s="115"/>
      <c r="C12" s="123"/>
      <c r="D12" s="123"/>
      <c r="E12" s="42">
        <v>0</v>
      </c>
    </row>
    <row r="13" spans="1:6" x14ac:dyDescent="0.2">
      <c r="A13" s="200">
        <f t="shared" si="0"/>
        <v>2</v>
      </c>
      <c r="B13" s="115"/>
      <c r="C13" s="123"/>
      <c r="D13" s="123"/>
      <c r="E13" s="42">
        <v>0</v>
      </c>
    </row>
    <row r="14" spans="1:6" x14ac:dyDescent="0.2">
      <c r="A14" s="200">
        <f t="shared" si="0"/>
        <v>3</v>
      </c>
      <c r="B14" s="115"/>
      <c r="C14" s="123"/>
      <c r="D14" s="123"/>
      <c r="E14" s="42">
        <v>0</v>
      </c>
    </row>
    <row r="15" spans="1:6" x14ac:dyDescent="0.2">
      <c r="A15" s="200">
        <f t="shared" si="0"/>
        <v>4</v>
      </c>
      <c r="B15" s="115"/>
      <c r="C15" s="123"/>
      <c r="D15" s="123"/>
      <c r="E15" s="42">
        <v>0</v>
      </c>
    </row>
    <row r="16" spans="1:6" x14ac:dyDescent="0.2">
      <c r="A16" s="200">
        <f t="shared" si="0"/>
        <v>5</v>
      </c>
      <c r="B16" s="115"/>
      <c r="C16" s="123"/>
      <c r="D16" s="123"/>
      <c r="E16" s="42">
        <v>0</v>
      </c>
    </row>
    <row r="17" spans="1:5" x14ac:dyDescent="0.2">
      <c r="A17" s="200">
        <f t="shared" si="0"/>
        <v>6</v>
      </c>
      <c r="B17" s="115"/>
      <c r="C17" s="123"/>
      <c r="D17" s="123"/>
      <c r="E17" s="42">
        <v>0</v>
      </c>
    </row>
    <row r="18" spans="1:5" x14ac:dyDescent="0.2">
      <c r="A18" s="200">
        <f t="shared" si="0"/>
        <v>7</v>
      </c>
      <c r="B18" s="115"/>
      <c r="C18" s="123"/>
      <c r="D18" s="123"/>
      <c r="E18" s="42">
        <v>0</v>
      </c>
    </row>
    <row r="19" spans="1:5" x14ac:dyDescent="0.2">
      <c r="A19" s="200">
        <f t="shared" si="0"/>
        <v>8</v>
      </c>
      <c r="B19" s="115"/>
      <c r="C19" s="123"/>
      <c r="D19" s="123"/>
      <c r="E19" s="42">
        <v>0</v>
      </c>
    </row>
    <row r="20" spans="1:5" x14ac:dyDescent="0.2">
      <c r="A20" s="200">
        <f t="shared" si="0"/>
        <v>9</v>
      </c>
      <c r="B20" s="115"/>
      <c r="C20" s="123"/>
      <c r="D20" s="123"/>
      <c r="E20" s="42">
        <v>0</v>
      </c>
    </row>
    <row r="21" spans="1:5" x14ac:dyDescent="0.2">
      <c r="A21" s="200">
        <f t="shared" si="0"/>
        <v>10</v>
      </c>
      <c r="B21" s="115"/>
      <c r="C21" s="123"/>
      <c r="D21" s="123"/>
      <c r="E21" s="42">
        <v>0</v>
      </c>
    </row>
    <row r="22" spans="1:5" x14ac:dyDescent="0.2">
      <c r="A22" s="200">
        <f t="shared" si="0"/>
        <v>11</v>
      </c>
      <c r="B22" s="115"/>
      <c r="C22" s="123"/>
      <c r="D22" s="123"/>
      <c r="E22" s="42">
        <v>0</v>
      </c>
    </row>
    <row r="23" spans="1:5" x14ac:dyDescent="0.2">
      <c r="A23" s="200">
        <f t="shared" si="0"/>
        <v>12</v>
      </c>
      <c r="B23" s="115"/>
      <c r="C23" s="123"/>
      <c r="D23" s="123"/>
      <c r="E23" s="42">
        <v>0</v>
      </c>
    </row>
    <row r="24" spans="1:5" x14ac:dyDescent="0.2">
      <c r="A24" s="200">
        <f t="shared" si="0"/>
        <v>13</v>
      </c>
      <c r="B24" s="115"/>
      <c r="C24" s="123"/>
      <c r="D24" s="123"/>
      <c r="E24" s="42">
        <v>0</v>
      </c>
    </row>
    <row r="25" spans="1:5" x14ac:dyDescent="0.2">
      <c r="A25" s="200">
        <f t="shared" si="0"/>
        <v>14</v>
      </c>
      <c r="B25" s="115"/>
      <c r="C25" s="123"/>
      <c r="D25" s="123"/>
      <c r="E25" s="42">
        <v>0</v>
      </c>
    </row>
    <row r="26" spans="1:5" x14ac:dyDescent="0.2">
      <c r="A26" s="200">
        <f t="shared" si="0"/>
        <v>15</v>
      </c>
      <c r="B26" s="115"/>
      <c r="C26" s="123"/>
      <c r="D26" s="123"/>
      <c r="E26" s="42">
        <v>0</v>
      </c>
    </row>
    <row r="27" spans="1:5" x14ac:dyDescent="0.2">
      <c r="A27" s="200">
        <f t="shared" si="0"/>
        <v>16</v>
      </c>
      <c r="B27" s="115"/>
      <c r="C27" s="123"/>
      <c r="D27" s="123"/>
      <c r="E27" s="42">
        <v>0</v>
      </c>
    </row>
    <row r="28" spans="1:5" x14ac:dyDescent="0.2">
      <c r="A28" s="200">
        <f t="shared" si="0"/>
        <v>17</v>
      </c>
      <c r="B28" s="115"/>
      <c r="C28" s="123"/>
      <c r="D28" s="123"/>
      <c r="E28" s="42">
        <v>0</v>
      </c>
    </row>
    <row r="29" spans="1:5" x14ac:dyDescent="0.2">
      <c r="A29" s="200">
        <f t="shared" si="0"/>
        <v>18</v>
      </c>
      <c r="B29" s="115"/>
      <c r="C29" s="123"/>
      <c r="D29" s="123"/>
      <c r="E29" s="42">
        <v>0</v>
      </c>
    </row>
    <row r="30" spans="1:5" x14ac:dyDescent="0.2">
      <c r="A30" s="200">
        <f t="shared" si="0"/>
        <v>19</v>
      </c>
      <c r="B30" s="115"/>
      <c r="C30" s="123"/>
      <c r="D30" s="123"/>
      <c r="E30" s="42">
        <v>0</v>
      </c>
    </row>
    <row r="31" spans="1:5" x14ac:dyDescent="0.2">
      <c r="A31" s="200">
        <f t="shared" si="0"/>
        <v>20</v>
      </c>
      <c r="B31" s="115"/>
      <c r="C31" s="123"/>
      <c r="D31" s="123"/>
      <c r="E31" s="42">
        <v>0</v>
      </c>
    </row>
    <row r="32" spans="1:5" x14ac:dyDescent="0.2">
      <c r="A32" s="200">
        <f t="shared" si="0"/>
        <v>21</v>
      </c>
      <c r="B32" s="115"/>
      <c r="C32" s="123"/>
      <c r="D32" s="123"/>
      <c r="E32" s="42">
        <v>0</v>
      </c>
    </row>
    <row r="33" spans="1:5" x14ac:dyDescent="0.2">
      <c r="A33" s="200">
        <f t="shared" si="0"/>
        <v>22</v>
      </c>
      <c r="B33" s="115"/>
      <c r="C33" s="123"/>
      <c r="D33" s="123"/>
      <c r="E33" s="42">
        <v>0</v>
      </c>
    </row>
    <row r="34" spans="1:5" x14ac:dyDescent="0.2">
      <c r="A34" s="200">
        <f t="shared" si="0"/>
        <v>23</v>
      </c>
      <c r="B34" s="115"/>
      <c r="C34" s="123"/>
      <c r="D34" s="123"/>
      <c r="E34" s="42">
        <v>0</v>
      </c>
    </row>
    <row r="35" spans="1:5" x14ac:dyDescent="0.2">
      <c r="A35" s="200">
        <f t="shared" si="0"/>
        <v>24</v>
      </c>
      <c r="B35" s="115"/>
      <c r="C35" s="123"/>
      <c r="D35" s="123"/>
      <c r="E35" s="42">
        <v>0</v>
      </c>
    </row>
    <row r="36" spans="1:5" x14ac:dyDescent="0.2">
      <c r="A36" s="200">
        <f t="shared" si="0"/>
        <v>25</v>
      </c>
      <c r="B36" s="115"/>
      <c r="C36" s="123"/>
      <c r="D36" s="123"/>
      <c r="E36" s="42">
        <v>0</v>
      </c>
    </row>
    <row r="37" spans="1:5" x14ac:dyDescent="0.2">
      <c r="A37" s="200">
        <f t="shared" si="0"/>
        <v>26</v>
      </c>
      <c r="B37" s="115"/>
      <c r="C37" s="123"/>
      <c r="D37" s="123"/>
      <c r="E37" s="42">
        <v>0</v>
      </c>
    </row>
    <row r="38" spans="1:5" x14ac:dyDescent="0.2">
      <c r="A38" s="200">
        <f t="shared" si="0"/>
        <v>27</v>
      </c>
      <c r="B38" s="115"/>
      <c r="C38" s="123"/>
      <c r="D38" s="123"/>
      <c r="E38" s="42">
        <v>0</v>
      </c>
    </row>
    <row r="39" spans="1:5" x14ac:dyDescent="0.2">
      <c r="A39" s="200">
        <f t="shared" si="0"/>
        <v>28</v>
      </c>
      <c r="B39" s="115"/>
      <c r="C39" s="123"/>
      <c r="D39" s="123"/>
      <c r="E39" s="42">
        <v>0</v>
      </c>
    </row>
    <row r="40" spans="1:5" x14ac:dyDescent="0.2">
      <c r="A40" s="200">
        <f t="shared" si="0"/>
        <v>29</v>
      </c>
      <c r="B40" s="115"/>
      <c r="C40" s="123"/>
      <c r="D40" s="123"/>
      <c r="E40" s="42">
        <v>0</v>
      </c>
    </row>
    <row r="41" spans="1:5" x14ac:dyDescent="0.2">
      <c r="A41" s="200">
        <f t="shared" si="0"/>
        <v>30</v>
      </c>
      <c r="B41" s="115"/>
      <c r="C41" s="123"/>
      <c r="D41" s="123"/>
      <c r="E41" s="42">
        <v>0</v>
      </c>
    </row>
    <row r="42" spans="1:5" x14ac:dyDescent="0.2">
      <c r="A42" s="200">
        <f t="shared" si="0"/>
        <v>31</v>
      </c>
      <c r="B42" s="115"/>
      <c r="C42" s="123"/>
      <c r="D42" s="123"/>
      <c r="E42" s="42">
        <v>0</v>
      </c>
    </row>
    <row r="43" spans="1:5" x14ac:dyDescent="0.2">
      <c r="A43" s="200">
        <f t="shared" si="0"/>
        <v>32</v>
      </c>
      <c r="B43" s="115"/>
      <c r="C43" s="123"/>
      <c r="D43" s="123"/>
      <c r="E43" s="42">
        <v>0</v>
      </c>
    </row>
    <row r="44" spans="1:5" x14ac:dyDescent="0.2">
      <c r="A44" s="200">
        <f t="shared" ref="A44:A61" si="1">ROW()-ROW(StartFALnr)</f>
        <v>33</v>
      </c>
      <c r="B44" s="115"/>
      <c r="C44" s="123"/>
      <c r="D44" s="123"/>
      <c r="E44" s="42">
        <v>0</v>
      </c>
    </row>
    <row r="45" spans="1:5" x14ac:dyDescent="0.2">
      <c r="A45" s="200">
        <f t="shared" si="1"/>
        <v>34</v>
      </c>
      <c r="B45" s="115"/>
      <c r="C45" s="123"/>
      <c r="D45" s="123"/>
      <c r="E45" s="42">
        <v>0</v>
      </c>
    </row>
    <row r="46" spans="1:5" x14ac:dyDescent="0.2">
      <c r="A46" s="200">
        <f t="shared" si="1"/>
        <v>35</v>
      </c>
      <c r="B46" s="115"/>
      <c r="C46" s="123"/>
      <c r="D46" s="123"/>
      <c r="E46" s="42">
        <v>0</v>
      </c>
    </row>
    <row r="47" spans="1:5" x14ac:dyDescent="0.2">
      <c r="A47" s="200">
        <f t="shared" si="1"/>
        <v>36</v>
      </c>
      <c r="B47" s="115"/>
      <c r="C47" s="123"/>
      <c r="D47" s="123"/>
      <c r="E47" s="42">
        <v>0</v>
      </c>
    </row>
    <row r="48" spans="1:5" x14ac:dyDescent="0.2">
      <c r="A48" s="200">
        <f t="shared" si="1"/>
        <v>37</v>
      </c>
      <c r="B48" s="115"/>
      <c r="C48" s="123"/>
      <c r="D48" s="123"/>
      <c r="E48" s="42">
        <v>0</v>
      </c>
    </row>
    <row r="49" spans="1:5" x14ac:dyDescent="0.2">
      <c r="A49" s="200">
        <f t="shared" si="1"/>
        <v>38</v>
      </c>
      <c r="B49" s="115"/>
      <c r="C49" s="123"/>
      <c r="D49" s="123"/>
      <c r="E49" s="42">
        <v>0</v>
      </c>
    </row>
    <row r="50" spans="1:5" x14ac:dyDescent="0.2">
      <c r="A50" s="200">
        <f t="shared" si="1"/>
        <v>39</v>
      </c>
      <c r="B50" s="115"/>
      <c r="C50" s="123"/>
      <c r="D50" s="123"/>
      <c r="E50" s="42">
        <v>0</v>
      </c>
    </row>
    <row r="51" spans="1:5" x14ac:dyDescent="0.2">
      <c r="A51" s="200">
        <f t="shared" si="1"/>
        <v>40</v>
      </c>
      <c r="B51" s="115"/>
      <c r="C51" s="123"/>
      <c r="D51" s="123"/>
      <c r="E51" s="42">
        <v>0</v>
      </c>
    </row>
    <row r="52" spans="1:5" x14ac:dyDescent="0.2">
      <c r="A52" s="200">
        <f t="shared" si="1"/>
        <v>41</v>
      </c>
      <c r="B52" s="115"/>
      <c r="C52" s="123"/>
      <c r="D52" s="123"/>
      <c r="E52" s="42">
        <v>0</v>
      </c>
    </row>
    <row r="53" spans="1:5" x14ac:dyDescent="0.2">
      <c r="A53" s="200">
        <f t="shared" si="1"/>
        <v>42</v>
      </c>
      <c r="B53" s="115"/>
      <c r="C53" s="123"/>
      <c r="D53" s="123"/>
      <c r="E53" s="42">
        <v>0</v>
      </c>
    </row>
    <row r="54" spans="1:5" x14ac:dyDescent="0.2">
      <c r="A54" s="200">
        <f t="shared" si="1"/>
        <v>43</v>
      </c>
      <c r="B54" s="115"/>
      <c r="C54" s="123"/>
      <c r="D54" s="123"/>
      <c r="E54" s="42">
        <v>0</v>
      </c>
    </row>
    <row r="55" spans="1:5" x14ac:dyDescent="0.2">
      <c r="A55" s="200">
        <f t="shared" si="1"/>
        <v>44</v>
      </c>
      <c r="B55" s="115"/>
      <c r="C55" s="123"/>
      <c r="D55" s="123"/>
      <c r="E55" s="42">
        <v>0</v>
      </c>
    </row>
    <row r="56" spans="1:5" x14ac:dyDescent="0.2">
      <c r="A56" s="200">
        <f t="shared" si="1"/>
        <v>45</v>
      </c>
      <c r="B56" s="115"/>
      <c r="C56" s="123"/>
      <c r="D56" s="123"/>
      <c r="E56" s="42">
        <v>0</v>
      </c>
    </row>
    <row r="57" spans="1:5" x14ac:dyDescent="0.2">
      <c r="A57" s="200">
        <f t="shared" si="1"/>
        <v>46</v>
      </c>
      <c r="B57" s="115"/>
      <c r="C57" s="123"/>
      <c r="D57" s="123"/>
      <c r="E57" s="42">
        <v>0</v>
      </c>
    </row>
    <row r="58" spans="1:5" x14ac:dyDescent="0.2">
      <c r="A58" s="200">
        <f t="shared" si="1"/>
        <v>47</v>
      </c>
      <c r="B58" s="115"/>
      <c r="C58" s="123"/>
      <c r="D58" s="123"/>
      <c r="E58" s="42">
        <v>0</v>
      </c>
    </row>
    <row r="59" spans="1:5" x14ac:dyDescent="0.2">
      <c r="A59" s="200">
        <f t="shared" si="1"/>
        <v>48</v>
      </c>
      <c r="B59" s="115"/>
      <c r="C59" s="123"/>
      <c r="D59" s="123"/>
      <c r="E59" s="42">
        <v>0</v>
      </c>
    </row>
    <row r="60" spans="1:5" x14ac:dyDescent="0.2">
      <c r="A60" s="200">
        <f t="shared" si="1"/>
        <v>49</v>
      </c>
      <c r="B60" s="115"/>
      <c r="C60" s="123"/>
      <c r="D60" s="123"/>
      <c r="E60" s="42">
        <v>0</v>
      </c>
    </row>
    <row r="61" spans="1:5" x14ac:dyDescent="0.2">
      <c r="A61" s="200">
        <f t="shared" si="1"/>
        <v>50</v>
      </c>
      <c r="B61" s="115"/>
      <c r="C61" s="123"/>
      <c r="D61" s="123"/>
      <c r="E61" s="42">
        <v>0</v>
      </c>
    </row>
  </sheetData>
  <sheetProtection algorithmName="SHA-512" hashValue="wOi2iNl6Irr7isRJaf31txiEogr5wT+yCE2A23yV0daSt11AkwkGysNWnGne6c8dLnGUT+O/ann00dN7WmV4QA==" saltValue="7NWhSqWpfSK/FOtyiH6rQA==" spinCount="100000" sheet="1" insertRows="0" deleteRows="0"/>
  <customSheetViews>
    <customSheetView guid="{803B459B-CF21-4019-9401-EBFEB55FC8DF}" showPageBreaks="1" view="pageLayout">
      <selection activeCell="D13" sqref="D13:F13"/>
      <pageMargins left="0.7" right="0.7" top="0.78740157499999996" bottom="0.78740157499999996" header="0.3" footer="0.3"/>
      <pageSetup paperSize="9" scale="63" orientation="portrait" r:id="rId1"/>
      <headerFooter>
        <oddHeader xml:space="preserve">&amp;CAEJ&amp;R&amp;KFF0000DPSG Bayern
Version 11/2023
</oddHeader>
      </headerFooter>
    </customSheetView>
  </customSheetViews>
  <mergeCells count="12">
    <mergeCell ref="A8:B8"/>
    <mergeCell ref="A5:C5"/>
    <mergeCell ref="A6:C6"/>
    <mergeCell ref="D5:E5"/>
    <mergeCell ref="D6:E6"/>
    <mergeCell ref="D2:E2"/>
    <mergeCell ref="A3:C3"/>
    <mergeCell ref="A4:C4"/>
    <mergeCell ref="D4:E4"/>
    <mergeCell ref="A1:E1"/>
    <mergeCell ref="D3:E3"/>
    <mergeCell ref="A2:C2"/>
  </mergeCells>
  <pageMargins left="0.70866141732283472" right="0.70866141732283472" top="0.78740157480314965" bottom="0.78740157480314965" header="0.31496062992125984" footer="0.31496062992125984"/>
  <pageSetup paperSize="9" scale="65" fitToHeight="0" orientation="portrait" r:id="rId2"/>
  <headerFooter>
    <oddHeader xml:space="preserve">&amp;LfAL-Liste
&amp;CAEJ&amp;R&amp;"Arial,Standard"&amp;8&amp;K000000DPSG Bayern
Version 1/2025
&amp;"-,Standard"&amp;11&amp;KFF0000
</oddHeader>
    <oddFooter>&amp;CSeite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E6092-EB89-4E0C-A3DC-D6AEE3139207}">
  <sheetPr codeName="Tabelle7">
    <pageSetUpPr fitToPage="1"/>
  </sheetPr>
  <dimension ref="A1:G61"/>
  <sheetViews>
    <sheetView view="pageLayout" zoomScaleNormal="100" workbookViewId="0">
      <selection activeCell="D4" sqref="D4:F4"/>
    </sheetView>
  </sheetViews>
  <sheetFormatPr baseColWidth="10" defaultRowHeight="14.25" x14ac:dyDescent="0.2"/>
  <cols>
    <col min="1" max="1" width="10.28515625" style="201" customWidth="1"/>
    <col min="2" max="2" width="25.5703125" style="206" customWidth="1"/>
    <col min="3" max="3" width="24.42578125" style="206" customWidth="1"/>
    <col min="4" max="4" width="23.140625" style="201" customWidth="1"/>
    <col min="5" max="5" width="19.140625" style="201" customWidth="1"/>
    <col min="6" max="6" width="35.7109375" style="206" customWidth="1"/>
    <col min="7" max="16384" width="11.42578125" style="201"/>
  </cols>
  <sheetData>
    <row r="1" spans="1:7" s="230" customFormat="1" ht="33.75" customHeight="1" x14ac:dyDescent="0.25">
      <c r="A1" s="536" t="s">
        <v>174</v>
      </c>
      <c r="B1" s="537"/>
      <c r="C1" s="537"/>
      <c r="D1" s="537"/>
      <c r="E1" s="537"/>
      <c r="F1" s="538"/>
    </row>
    <row r="2" spans="1:7" ht="15" x14ac:dyDescent="0.2">
      <c r="A2" s="577" t="s">
        <v>341</v>
      </c>
      <c r="B2" s="578"/>
      <c r="C2" s="579"/>
      <c r="D2" s="583">
        <f>Antrag_AEJ!$G$3</f>
        <v>0</v>
      </c>
      <c r="E2" s="545"/>
      <c r="F2" s="546"/>
      <c r="G2" s="231"/>
    </row>
    <row r="3" spans="1:7" ht="15" x14ac:dyDescent="0.2">
      <c r="A3" s="577" t="s">
        <v>291</v>
      </c>
      <c r="B3" s="578"/>
      <c r="C3" s="579"/>
      <c r="D3" s="542">
        <f>Antrag_AEJ!I4</f>
        <v>0</v>
      </c>
      <c r="E3" s="543"/>
      <c r="F3" s="544"/>
    </row>
    <row r="4" spans="1:7" ht="15" x14ac:dyDescent="0.2">
      <c r="A4" s="577" t="s">
        <v>165</v>
      </c>
      <c r="B4" s="578"/>
      <c r="C4" s="579"/>
      <c r="D4" s="542">
        <f>Antrag_AEJ!AC4</f>
        <v>0</v>
      </c>
      <c r="E4" s="543"/>
      <c r="F4" s="544"/>
    </row>
    <row r="5" spans="1:7" ht="15" x14ac:dyDescent="0.2">
      <c r="A5" s="577" t="s">
        <v>171</v>
      </c>
      <c r="B5" s="578"/>
      <c r="C5" s="579"/>
      <c r="D5" s="220">
        <f>Antrag_AEJ!I10</f>
        <v>0</v>
      </c>
      <c r="E5" s="221"/>
      <c r="F5" s="222"/>
    </row>
    <row r="6" spans="1:7" ht="15.75" thickBot="1" x14ac:dyDescent="0.25">
      <c r="A6" s="580" t="s">
        <v>172</v>
      </c>
      <c r="B6" s="581"/>
      <c r="C6" s="582"/>
      <c r="D6" s="554">
        <f>Antrag_AEJ!I11</f>
        <v>0</v>
      </c>
      <c r="E6" s="555"/>
      <c r="F6" s="556"/>
    </row>
    <row r="7" spans="1:7" s="172" customFormat="1" ht="15" thickBot="1" x14ac:dyDescent="0.25">
      <c r="A7" s="38"/>
      <c r="B7" s="35"/>
      <c r="C7" s="35"/>
      <c r="D7" s="38"/>
      <c r="E7" s="38"/>
      <c r="F7" s="35"/>
    </row>
    <row r="8" spans="1:7" ht="37.5" customHeight="1" thickBot="1" x14ac:dyDescent="0.25">
      <c r="A8" s="567" t="s">
        <v>323</v>
      </c>
      <c r="B8" s="568"/>
      <c r="C8" s="232">
        <f>SUM(D12:D61)*0.8</f>
        <v>0</v>
      </c>
      <c r="D8" s="173"/>
      <c r="E8" s="173"/>
      <c r="F8" s="174"/>
    </row>
    <row r="9" spans="1:7" ht="75" customHeight="1" thickBot="1" x14ac:dyDescent="0.25">
      <c r="A9" s="135" t="s">
        <v>113</v>
      </c>
      <c r="B9" s="207"/>
      <c r="C9" s="134" t="s">
        <v>340</v>
      </c>
      <c r="D9" s="208"/>
      <c r="E9" s="208"/>
      <c r="F9" s="209"/>
    </row>
    <row r="10" spans="1:7" x14ac:dyDescent="0.2">
      <c r="A10" s="173"/>
      <c r="B10" s="174"/>
      <c r="C10" s="174"/>
      <c r="D10" s="173"/>
      <c r="E10" s="173"/>
      <c r="F10" s="174"/>
    </row>
    <row r="11" spans="1:7" ht="30" x14ac:dyDescent="0.2">
      <c r="A11" s="105"/>
      <c r="B11" s="114" t="s">
        <v>175</v>
      </c>
      <c r="C11" s="43" t="s">
        <v>343</v>
      </c>
      <c r="D11" s="105" t="s">
        <v>176</v>
      </c>
      <c r="E11" s="323">
        <v>0.8</v>
      </c>
      <c r="F11" s="114" t="s">
        <v>342</v>
      </c>
    </row>
    <row r="12" spans="1:7" x14ac:dyDescent="0.2">
      <c r="A12" s="200">
        <f t="shared" ref="A12:A43" si="0">ROW()-ROW(StartSachleistnr)</f>
        <v>1</v>
      </c>
      <c r="B12" s="115" t="s">
        <v>324</v>
      </c>
      <c r="C12" s="123"/>
      <c r="D12" s="44">
        <v>0</v>
      </c>
      <c r="E12" s="324">
        <f>D12*$E$11</f>
        <v>0</v>
      </c>
      <c r="F12" s="108"/>
    </row>
    <row r="13" spans="1:7" x14ac:dyDescent="0.2">
      <c r="A13" s="200">
        <f t="shared" si="0"/>
        <v>2</v>
      </c>
      <c r="B13" s="115"/>
      <c r="C13" s="123"/>
      <c r="D13" s="44">
        <v>0</v>
      </c>
      <c r="E13" s="324">
        <f t="shared" ref="E13:E16" si="1">D13*$E$11</f>
        <v>0</v>
      </c>
      <c r="F13" s="108"/>
    </row>
    <row r="14" spans="1:7" x14ac:dyDescent="0.2">
      <c r="A14" s="200">
        <f t="shared" si="0"/>
        <v>3</v>
      </c>
      <c r="B14" s="115"/>
      <c r="C14" s="123"/>
      <c r="D14" s="44">
        <v>0</v>
      </c>
      <c r="E14" s="324">
        <f t="shared" si="1"/>
        <v>0</v>
      </c>
      <c r="F14" s="108"/>
    </row>
    <row r="15" spans="1:7" x14ac:dyDescent="0.2">
      <c r="A15" s="200">
        <f t="shared" si="0"/>
        <v>4</v>
      </c>
      <c r="B15" s="115"/>
      <c r="C15" s="123"/>
      <c r="D15" s="44">
        <v>0</v>
      </c>
      <c r="E15" s="324">
        <f t="shared" si="1"/>
        <v>0</v>
      </c>
      <c r="F15" s="108"/>
    </row>
    <row r="16" spans="1:7" x14ac:dyDescent="0.2">
      <c r="A16" s="200">
        <f t="shared" si="0"/>
        <v>5</v>
      </c>
      <c r="B16" s="115"/>
      <c r="C16" s="123"/>
      <c r="D16" s="44">
        <v>0</v>
      </c>
      <c r="E16" s="324">
        <f t="shared" si="1"/>
        <v>0</v>
      </c>
      <c r="F16" s="108"/>
    </row>
    <row r="17" spans="1:6" x14ac:dyDescent="0.2">
      <c r="A17" s="200">
        <f t="shared" si="0"/>
        <v>6</v>
      </c>
      <c r="B17" s="115"/>
      <c r="C17" s="123"/>
      <c r="D17" s="44">
        <v>0</v>
      </c>
      <c r="E17" s="324">
        <f>D17*$E$11</f>
        <v>0</v>
      </c>
      <c r="F17" s="108"/>
    </row>
    <row r="18" spans="1:6" x14ac:dyDescent="0.2">
      <c r="A18" s="200">
        <f t="shared" si="0"/>
        <v>7</v>
      </c>
      <c r="B18" s="115"/>
      <c r="C18" s="123"/>
      <c r="D18" s="44">
        <v>0</v>
      </c>
      <c r="E18" s="324">
        <f t="shared" ref="E18:E61" si="2">D18*$E$11</f>
        <v>0</v>
      </c>
      <c r="F18" s="108"/>
    </row>
    <row r="19" spans="1:6" x14ac:dyDescent="0.2">
      <c r="A19" s="200">
        <f t="shared" si="0"/>
        <v>8</v>
      </c>
      <c r="B19" s="115"/>
      <c r="C19" s="123"/>
      <c r="D19" s="44">
        <v>0</v>
      </c>
      <c r="E19" s="324">
        <f t="shared" si="2"/>
        <v>0</v>
      </c>
      <c r="F19" s="108"/>
    </row>
    <row r="20" spans="1:6" x14ac:dyDescent="0.2">
      <c r="A20" s="200">
        <f t="shared" si="0"/>
        <v>9</v>
      </c>
      <c r="B20" s="115"/>
      <c r="C20" s="123"/>
      <c r="D20" s="44">
        <v>0</v>
      </c>
      <c r="E20" s="324">
        <f t="shared" si="2"/>
        <v>0</v>
      </c>
      <c r="F20" s="108"/>
    </row>
    <row r="21" spans="1:6" x14ac:dyDescent="0.2">
      <c r="A21" s="200">
        <f t="shared" si="0"/>
        <v>10</v>
      </c>
      <c r="B21" s="115"/>
      <c r="C21" s="123"/>
      <c r="D21" s="44">
        <v>0</v>
      </c>
      <c r="E21" s="324">
        <f t="shared" si="2"/>
        <v>0</v>
      </c>
      <c r="F21" s="108"/>
    </row>
    <row r="22" spans="1:6" x14ac:dyDescent="0.2">
      <c r="A22" s="200">
        <f t="shared" si="0"/>
        <v>11</v>
      </c>
      <c r="B22" s="115"/>
      <c r="C22" s="123"/>
      <c r="D22" s="44">
        <v>0</v>
      </c>
      <c r="E22" s="324">
        <f t="shared" si="2"/>
        <v>0</v>
      </c>
      <c r="F22" s="108"/>
    </row>
    <row r="23" spans="1:6" x14ac:dyDescent="0.2">
      <c r="A23" s="200">
        <f t="shared" si="0"/>
        <v>12</v>
      </c>
      <c r="B23" s="115"/>
      <c r="C23" s="123"/>
      <c r="D23" s="44">
        <v>0</v>
      </c>
      <c r="E23" s="324">
        <f t="shared" si="2"/>
        <v>0</v>
      </c>
      <c r="F23" s="108"/>
    </row>
    <row r="24" spans="1:6" x14ac:dyDescent="0.2">
      <c r="A24" s="200">
        <f t="shared" si="0"/>
        <v>13</v>
      </c>
      <c r="B24" s="115"/>
      <c r="C24" s="123"/>
      <c r="D24" s="44">
        <v>0</v>
      </c>
      <c r="E24" s="324">
        <f t="shared" si="2"/>
        <v>0</v>
      </c>
      <c r="F24" s="108"/>
    </row>
    <row r="25" spans="1:6" x14ac:dyDescent="0.2">
      <c r="A25" s="200">
        <f t="shared" si="0"/>
        <v>14</v>
      </c>
      <c r="B25" s="115"/>
      <c r="C25" s="123"/>
      <c r="D25" s="44">
        <v>0</v>
      </c>
      <c r="E25" s="324">
        <f t="shared" si="2"/>
        <v>0</v>
      </c>
      <c r="F25" s="108"/>
    </row>
    <row r="26" spans="1:6" x14ac:dyDescent="0.2">
      <c r="A26" s="200">
        <f t="shared" si="0"/>
        <v>15</v>
      </c>
      <c r="B26" s="115"/>
      <c r="C26" s="123"/>
      <c r="D26" s="44">
        <v>0</v>
      </c>
      <c r="E26" s="324">
        <f t="shared" si="2"/>
        <v>0</v>
      </c>
      <c r="F26" s="108"/>
    </row>
    <row r="27" spans="1:6" x14ac:dyDescent="0.2">
      <c r="A27" s="200">
        <f t="shared" si="0"/>
        <v>16</v>
      </c>
      <c r="B27" s="115"/>
      <c r="C27" s="123"/>
      <c r="D27" s="44">
        <v>0</v>
      </c>
      <c r="E27" s="324">
        <f t="shared" si="2"/>
        <v>0</v>
      </c>
      <c r="F27" s="108"/>
    </row>
    <row r="28" spans="1:6" x14ac:dyDescent="0.2">
      <c r="A28" s="200">
        <f t="shared" si="0"/>
        <v>17</v>
      </c>
      <c r="B28" s="115"/>
      <c r="C28" s="123"/>
      <c r="D28" s="44">
        <v>0</v>
      </c>
      <c r="E28" s="324">
        <f t="shared" si="2"/>
        <v>0</v>
      </c>
      <c r="F28" s="108"/>
    </row>
    <row r="29" spans="1:6" x14ac:dyDescent="0.2">
      <c r="A29" s="200">
        <f t="shared" si="0"/>
        <v>18</v>
      </c>
      <c r="B29" s="115"/>
      <c r="C29" s="123"/>
      <c r="D29" s="44">
        <v>0</v>
      </c>
      <c r="E29" s="324">
        <f t="shared" si="2"/>
        <v>0</v>
      </c>
      <c r="F29" s="108"/>
    </row>
    <row r="30" spans="1:6" x14ac:dyDescent="0.2">
      <c r="A30" s="200">
        <f t="shared" si="0"/>
        <v>19</v>
      </c>
      <c r="B30" s="115"/>
      <c r="C30" s="123"/>
      <c r="D30" s="44">
        <v>0</v>
      </c>
      <c r="E30" s="324">
        <f t="shared" si="2"/>
        <v>0</v>
      </c>
      <c r="F30" s="108"/>
    </row>
    <row r="31" spans="1:6" x14ac:dyDescent="0.2">
      <c r="A31" s="200">
        <f t="shared" si="0"/>
        <v>20</v>
      </c>
      <c r="B31" s="115"/>
      <c r="C31" s="123"/>
      <c r="D31" s="44">
        <v>0</v>
      </c>
      <c r="E31" s="324">
        <f t="shared" si="2"/>
        <v>0</v>
      </c>
      <c r="F31" s="108"/>
    </row>
    <row r="32" spans="1:6" x14ac:dyDescent="0.2">
      <c r="A32" s="200">
        <f t="shared" si="0"/>
        <v>21</v>
      </c>
      <c r="B32" s="115"/>
      <c r="C32" s="123"/>
      <c r="D32" s="44">
        <v>0</v>
      </c>
      <c r="E32" s="324">
        <f t="shared" si="2"/>
        <v>0</v>
      </c>
      <c r="F32" s="108"/>
    </row>
    <row r="33" spans="1:6" x14ac:dyDescent="0.2">
      <c r="A33" s="200">
        <f t="shared" si="0"/>
        <v>22</v>
      </c>
      <c r="B33" s="115"/>
      <c r="C33" s="123"/>
      <c r="D33" s="44">
        <v>0</v>
      </c>
      <c r="E33" s="324">
        <f t="shared" si="2"/>
        <v>0</v>
      </c>
      <c r="F33" s="108"/>
    </row>
    <row r="34" spans="1:6" x14ac:dyDescent="0.2">
      <c r="A34" s="200">
        <f t="shared" si="0"/>
        <v>23</v>
      </c>
      <c r="B34" s="115"/>
      <c r="C34" s="123"/>
      <c r="D34" s="44">
        <v>0</v>
      </c>
      <c r="E34" s="324">
        <f t="shared" si="2"/>
        <v>0</v>
      </c>
      <c r="F34" s="108"/>
    </row>
    <row r="35" spans="1:6" x14ac:dyDescent="0.2">
      <c r="A35" s="200">
        <f t="shared" si="0"/>
        <v>24</v>
      </c>
      <c r="B35" s="115"/>
      <c r="C35" s="123"/>
      <c r="D35" s="44">
        <v>0</v>
      </c>
      <c r="E35" s="324">
        <f t="shared" si="2"/>
        <v>0</v>
      </c>
      <c r="F35" s="108"/>
    </row>
    <row r="36" spans="1:6" x14ac:dyDescent="0.2">
      <c r="A36" s="200">
        <f t="shared" si="0"/>
        <v>25</v>
      </c>
      <c r="B36" s="115"/>
      <c r="C36" s="123"/>
      <c r="D36" s="44">
        <v>0</v>
      </c>
      <c r="E36" s="324">
        <f t="shared" si="2"/>
        <v>0</v>
      </c>
      <c r="F36" s="108"/>
    </row>
    <row r="37" spans="1:6" x14ac:dyDescent="0.2">
      <c r="A37" s="200">
        <f t="shared" si="0"/>
        <v>26</v>
      </c>
      <c r="B37" s="115"/>
      <c r="C37" s="123"/>
      <c r="D37" s="44">
        <v>0</v>
      </c>
      <c r="E37" s="324">
        <f t="shared" si="2"/>
        <v>0</v>
      </c>
      <c r="F37" s="108"/>
    </row>
    <row r="38" spans="1:6" x14ac:dyDescent="0.2">
      <c r="A38" s="200">
        <f t="shared" si="0"/>
        <v>27</v>
      </c>
      <c r="B38" s="115"/>
      <c r="C38" s="123"/>
      <c r="D38" s="44">
        <v>0</v>
      </c>
      <c r="E38" s="324">
        <f t="shared" si="2"/>
        <v>0</v>
      </c>
      <c r="F38" s="108"/>
    </row>
    <row r="39" spans="1:6" x14ac:dyDescent="0.2">
      <c r="A39" s="200">
        <f t="shared" si="0"/>
        <v>28</v>
      </c>
      <c r="B39" s="115"/>
      <c r="C39" s="123"/>
      <c r="D39" s="44">
        <v>0</v>
      </c>
      <c r="E39" s="324">
        <f t="shared" si="2"/>
        <v>0</v>
      </c>
      <c r="F39" s="108"/>
    </row>
    <row r="40" spans="1:6" x14ac:dyDescent="0.2">
      <c r="A40" s="200">
        <f t="shared" si="0"/>
        <v>29</v>
      </c>
      <c r="B40" s="115"/>
      <c r="C40" s="123"/>
      <c r="D40" s="44">
        <v>0</v>
      </c>
      <c r="E40" s="324">
        <f t="shared" si="2"/>
        <v>0</v>
      </c>
      <c r="F40" s="108"/>
    </row>
    <row r="41" spans="1:6" x14ac:dyDescent="0.2">
      <c r="A41" s="200">
        <f t="shared" si="0"/>
        <v>30</v>
      </c>
      <c r="B41" s="115"/>
      <c r="C41" s="123"/>
      <c r="D41" s="44">
        <v>0</v>
      </c>
      <c r="E41" s="324">
        <f t="shared" si="2"/>
        <v>0</v>
      </c>
      <c r="F41" s="108"/>
    </row>
    <row r="42" spans="1:6" x14ac:dyDescent="0.2">
      <c r="A42" s="200">
        <f t="shared" si="0"/>
        <v>31</v>
      </c>
      <c r="B42" s="115"/>
      <c r="C42" s="123"/>
      <c r="D42" s="44">
        <v>0</v>
      </c>
      <c r="E42" s="324">
        <f t="shared" si="2"/>
        <v>0</v>
      </c>
      <c r="F42" s="108"/>
    </row>
    <row r="43" spans="1:6" x14ac:dyDescent="0.2">
      <c r="A43" s="200">
        <f t="shared" si="0"/>
        <v>32</v>
      </c>
      <c r="B43" s="115"/>
      <c r="C43" s="123"/>
      <c r="D43" s="44">
        <v>0</v>
      </c>
      <c r="E43" s="324">
        <f t="shared" si="2"/>
        <v>0</v>
      </c>
      <c r="F43" s="108"/>
    </row>
    <row r="44" spans="1:6" x14ac:dyDescent="0.2">
      <c r="A44" s="200">
        <f t="shared" ref="A44:A61" si="3">ROW()-ROW(StartSachleistnr)</f>
        <v>33</v>
      </c>
      <c r="B44" s="115"/>
      <c r="C44" s="123"/>
      <c r="D44" s="44">
        <v>0</v>
      </c>
      <c r="E44" s="324">
        <f t="shared" si="2"/>
        <v>0</v>
      </c>
      <c r="F44" s="108"/>
    </row>
    <row r="45" spans="1:6" x14ac:dyDescent="0.2">
      <c r="A45" s="200">
        <f t="shared" si="3"/>
        <v>34</v>
      </c>
      <c r="B45" s="115"/>
      <c r="C45" s="123"/>
      <c r="D45" s="44">
        <v>0</v>
      </c>
      <c r="E45" s="324">
        <f t="shared" si="2"/>
        <v>0</v>
      </c>
      <c r="F45" s="108"/>
    </row>
    <row r="46" spans="1:6" x14ac:dyDescent="0.2">
      <c r="A46" s="200">
        <f t="shared" si="3"/>
        <v>35</v>
      </c>
      <c r="B46" s="115"/>
      <c r="C46" s="123"/>
      <c r="D46" s="44">
        <v>0</v>
      </c>
      <c r="E46" s="324">
        <f t="shared" si="2"/>
        <v>0</v>
      </c>
      <c r="F46" s="108"/>
    </row>
    <row r="47" spans="1:6" x14ac:dyDescent="0.2">
      <c r="A47" s="200">
        <f t="shared" si="3"/>
        <v>36</v>
      </c>
      <c r="B47" s="115"/>
      <c r="C47" s="123"/>
      <c r="D47" s="44">
        <v>0</v>
      </c>
      <c r="E47" s="324">
        <f t="shared" si="2"/>
        <v>0</v>
      </c>
      <c r="F47" s="108"/>
    </row>
    <row r="48" spans="1:6" x14ac:dyDescent="0.2">
      <c r="A48" s="200">
        <f t="shared" si="3"/>
        <v>37</v>
      </c>
      <c r="B48" s="115"/>
      <c r="C48" s="123"/>
      <c r="D48" s="44">
        <v>0</v>
      </c>
      <c r="E48" s="324">
        <f t="shared" si="2"/>
        <v>0</v>
      </c>
      <c r="F48" s="108"/>
    </row>
    <row r="49" spans="1:6" x14ac:dyDescent="0.2">
      <c r="A49" s="200">
        <f t="shared" si="3"/>
        <v>38</v>
      </c>
      <c r="B49" s="115"/>
      <c r="C49" s="123"/>
      <c r="D49" s="44">
        <v>0</v>
      </c>
      <c r="E49" s="324">
        <f t="shared" si="2"/>
        <v>0</v>
      </c>
      <c r="F49" s="108"/>
    </row>
    <row r="50" spans="1:6" x14ac:dyDescent="0.2">
      <c r="A50" s="200">
        <f t="shared" si="3"/>
        <v>39</v>
      </c>
      <c r="B50" s="115"/>
      <c r="C50" s="123"/>
      <c r="D50" s="44">
        <v>0</v>
      </c>
      <c r="E50" s="324">
        <f t="shared" si="2"/>
        <v>0</v>
      </c>
      <c r="F50" s="108"/>
    </row>
    <row r="51" spans="1:6" x14ac:dyDescent="0.2">
      <c r="A51" s="200">
        <f t="shared" si="3"/>
        <v>40</v>
      </c>
      <c r="B51" s="115"/>
      <c r="C51" s="123"/>
      <c r="D51" s="44">
        <v>0</v>
      </c>
      <c r="E51" s="324">
        <f t="shared" si="2"/>
        <v>0</v>
      </c>
      <c r="F51" s="108"/>
    </row>
    <row r="52" spans="1:6" x14ac:dyDescent="0.2">
      <c r="A52" s="200">
        <f t="shared" si="3"/>
        <v>41</v>
      </c>
      <c r="B52" s="115"/>
      <c r="C52" s="123"/>
      <c r="D52" s="44">
        <v>0</v>
      </c>
      <c r="E52" s="324">
        <f t="shared" si="2"/>
        <v>0</v>
      </c>
      <c r="F52" s="108"/>
    </row>
    <row r="53" spans="1:6" x14ac:dyDescent="0.2">
      <c r="A53" s="200">
        <f t="shared" si="3"/>
        <v>42</v>
      </c>
      <c r="B53" s="115"/>
      <c r="C53" s="123"/>
      <c r="D53" s="44">
        <v>0</v>
      </c>
      <c r="E53" s="324">
        <f t="shared" si="2"/>
        <v>0</v>
      </c>
      <c r="F53" s="108"/>
    </row>
    <row r="54" spans="1:6" x14ac:dyDescent="0.2">
      <c r="A54" s="200">
        <f t="shared" si="3"/>
        <v>43</v>
      </c>
      <c r="B54" s="115"/>
      <c r="C54" s="123"/>
      <c r="D54" s="44">
        <v>0</v>
      </c>
      <c r="E54" s="324">
        <f t="shared" si="2"/>
        <v>0</v>
      </c>
      <c r="F54" s="108"/>
    </row>
    <row r="55" spans="1:6" x14ac:dyDescent="0.2">
      <c r="A55" s="200">
        <f t="shared" si="3"/>
        <v>44</v>
      </c>
      <c r="B55" s="115"/>
      <c r="C55" s="123"/>
      <c r="D55" s="44">
        <v>0</v>
      </c>
      <c r="E55" s="324">
        <f t="shared" si="2"/>
        <v>0</v>
      </c>
      <c r="F55" s="108"/>
    </row>
    <row r="56" spans="1:6" x14ac:dyDescent="0.2">
      <c r="A56" s="200">
        <f t="shared" si="3"/>
        <v>45</v>
      </c>
      <c r="B56" s="115"/>
      <c r="C56" s="123"/>
      <c r="D56" s="44">
        <v>0</v>
      </c>
      <c r="E56" s="324">
        <f t="shared" si="2"/>
        <v>0</v>
      </c>
      <c r="F56" s="108"/>
    </row>
    <row r="57" spans="1:6" x14ac:dyDescent="0.2">
      <c r="A57" s="200">
        <f t="shared" si="3"/>
        <v>46</v>
      </c>
      <c r="B57" s="115"/>
      <c r="C57" s="123"/>
      <c r="D57" s="44">
        <v>0</v>
      </c>
      <c r="E57" s="324">
        <f t="shared" si="2"/>
        <v>0</v>
      </c>
      <c r="F57" s="108"/>
    </row>
    <row r="58" spans="1:6" x14ac:dyDescent="0.2">
      <c r="A58" s="200">
        <f t="shared" si="3"/>
        <v>47</v>
      </c>
      <c r="B58" s="115"/>
      <c r="C58" s="123"/>
      <c r="D58" s="44">
        <v>0</v>
      </c>
      <c r="E58" s="324">
        <f t="shared" si="2"/>
        <v>0</v>
      </c>
      <c r="F58" s="108"/>
    </row>
    <row r="59" spans="1:6" x14ac:dyDescent="0.2">
      <c r="A59" s="200">
        <f t="shared" si="3"/>
        <v>48</v>
      </c>
      <c r="B59" s="115"/>
      <c r="C59" s="123"/>
      <c r="D59" s="44">
        <v>0</v>
      </c>
      <c r="E59" s="324">
        <f t="shared" si="2"/>
        <v>0</v>
      </c>
      <c r="F59" s="108"/>
    </row>
    <row r="60" spans="1:6" x14ac:dyDescent="0.2">
      <c r="A60" s="200">
        <f t="shared" si="3"/>
        <v>49</v>
      </c>
      <c r="B60" s="115"/>
      <c r="C60" s="123"/>
      <c r="D60" s="44">
        <v>0</v>
      </c>
      <c r="E60" s="324">
        <f t="shared" si="2"/>
        <v>0</v>
      </c>
      <c r="F60" s="108"/>
    </row>
    <row r="61" spans="1:6" x14ac:dyDescent="0.2">
      <c r="A61" s="200">
        <f t="shared" si="3"/>
        <v>50</v>
      </c>
      <c r="B61" s="115"/>
      <c r="C61" s="123"/>
      <c r="D61" s="44">
        <v>0</v>
      </c>
      <c r="E61" s="324">
        <f t="shared" si="2"/>
        <v>0</v>
      </c>
      <c r="F61" s="108"/>
    </row>
  </sheetData>
  <sheetProtection algorithmName="SHA-512" hashValue="1egyAf3DlPSTEy4Y8KwZgQ/xmEbzP3bVjps7Vhg1FPj2UHyb7nK0DNqB+JFK40ynG13Ny4YLW5maW4MJgm85WA==" saltValue="jw8/Yy3zEiv86GJxpxVmpw==" spinCount="100000" sheet="1" insertRows="0" deleteRows="0"/>
  <customSheetViews>
    <customSheetView guid="{803B459B-CF21-4019-9401-EBFEB55FC8DF}" showPageBreaks="1" view="pageLayout">
      <selection activeCell="C12" sqref="C12"/>
      <pageMargins left="0.7" right="0.7" top="0.78740157499999996" bottom="0.78740157499999996" header="0.3" footer="0.3"/>
      <pageSetup paperSize="9" scale="63" orientation="portrait" r:id="rId1"/>
      <headerFooter>
        <oddHeader xml:space="preserve">&amp;CAEJ&amp;R&amp;KFF0000DPSG Bayern
Version 11/2023
</oddHeader>
      </headerFooter>
    </customSheetView>
  </customSheetViews>
  <mergeCells count="11">
    <mergeCell ref="A1:F1"/>
    <mergeCell ref="A3:C3"/>
    <mergeCell ref="A6:C6"/>
    <mergeCell ref="A2:C2"/>
    <mergeCell ref="A8:B8"/>
    <mergeCell ref="A5:C5"/>
    <mergeCell ref="A4:C4"/>
    <mergeCell ref="D4:F4"/>
    <mergeCell ref="D2:F2"/>
    <mergeCell ref="D6:F6"/>
    <mergeCell ref="D3:F3"/>
  </mergeCells>
  <pageMargins left="0.70866141732283472" right="0.70866141732283472" top="0.78740157480314965" bottom="0.78740157480314965" header="0.31496062992125984" footer="0.31496062992125984"/>
  <pageSetup paperSize="9" scale="63" fitToHeight="0" orientation="portrait" r:id="rId2"/>
  <headerFooter>
    <oddHeader xml:space="preserve">&amp;L&amp;"Arial,Standard"&amp;8Sachleistungen&amp;C&amp;"Arial,Standard"&amp;8AEJ&amp;R&amp;"Arial,Standard"&amp;8&amp;K000000DPSG Bayern
Version 1/2025&amp;"-,Standard"&amp;11
&amp;KFF0000
</oddHeader>
    <oddFooter>Seite &amp;P von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0505f4-d32e-4633-ac45-785b0298bb52">
      <Terms xmlns="http://schemas.microsoft.com/office/infopath/2007/PartnerControls"/>
    </lcf76f155ced4ddcb4097134ff3c332f>
    <TaxCatchAll xmlns="18079b0e-b073-4149-a719-fd61ad26a9f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1CD9E7B272654419E8BE0098675F311" ma:contentTypeVersion="10" ma:contentTypeDescription="Ein neues Dokument erstellen." ma:contentTypeScope="" ma:versionID="0333a4d21436c399b60b2930325a05b3">
  <xsd:schema xmlns:xsd="http://www.w3.org/2001/XMLSchema" xmlns:xs="http://www.w3.org/2001/XMLSchema" xmlns:p="http://schemas.microsoft.com/office/2006/metadata/properties" xmlns:ns2="18079b0e-b073-4149-a719-fd61ad26a9fc" xmlns:ns3="ee0505f4-d32e-4633-ac45-785b0298bb52" targetNamespace="http://schemas.microsoft.com/office/2006/metadata/properties" ma:root="true" ma:fieldsID="8cce68df172062d344050506b4b31d49" ns2:_="" ns3:_="">
    <xsd:import namespace="18079b0e-b073-4149-a719-fd61ad26a9fc"/>
    <xsd:import namespace="ee0505f4-d32e-4633-ac45-785b0298bb5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079b0e-b073-4149-a719-fd61ad26a9fc"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76c0b76f-9add-409a-ae69-58b0cfb7a3c5}" ma:internalName="TaxCatchAll" ma:showField="CatchAllData" ma:web="18079b0e-b073-4149-a719-fd61ad26a9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0505f4-d32e-4633-ac45-785b0298bb5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93430b27-33a0-4524-bc85-4aba66dba7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25409A-9963-4539-B7A2-AB1712E409A9}">
  <ds:schemaRefs>
    <ds:schemaRef ds:uri="18079b0e-b073-4149-a719-fd61ad26a9fc"/>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ee0505f4-d32e-4633-ac45-785b0298bb52"/>
    <ds:schemaRef ds:uri="http://www.w3.org/XML/1998/namespace"/>
    <ds:schemaRef ds:uri="http://purl.org/dc/terms/"/>
  </ds:schemaRefs>
</ds:datastoreItem>
</file>

<file path=customXml/itemProps2.xml><?xml version="1.0" encoding="utf-8"?>
<ds:datastoreItem xmlns:ds="http://schemas.openxmlformats.org/officeDocument/2006/customXml" ds:itemID="{9935F358-E2E1-4591-A439-183DD969A14E}">
  <ds:schemaRefs>
    <ds:schemaRef ds:uri="http://schemas.microsoft.com/sharepoint/v3/contenttype/forms"/>
  </ds:schemaRefs>
</ds:datastoreItem>
</file>

<file path=customXml/itemProps3.xml><?xml version="1.0" encoding="utf-8"?>
<ds:datastoreItem xmlns:ds="http://schemas.openxmlformats.org/officeDocument/2006/customXml" ds:itemID="{24BD2A20-897D-4AB9-92BD-EBD77C5D2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079b0e-b073-4149-a719-fd61ad26a9fc"/>
    <ds:schemaRef ds:uri="ee0505f4-d32e-4633-ac45-785b0298b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35</vt:i4>
      </vt:variant>
    </vt:vector>
  </HeadingPairs>
  <TitlesOfParts>
    <vt:vector size="50" baseType="lpstr">
      <vt:lpstr>Ausfüllhilfe</vt:lpstr>
      <vt:lpstr>TN-Liste_AEJ</vt:lpstr>
      <vt:lpstr>Teamer-Liste_AEJ</vt:lpstr>
      <vt:lpstr>Antrag_AEJ</vt:lpstr>
      <vt:lpstr>Auszahlungsbescheid</vt:lpstr>
      <vt:lpstr>Belegliste Einnahmen</vt:lpstr>
      <vt:lpstr>Belegliste Ausgaben</vt:lpstr>
      <vt:lpstr>fAL-Übersicht</vt:lpstr>
      <vt:lpstr>Sachleistungen</vt:lpstr>
      <vt:lpstr>Betreuung&amp;Assistenz</vt:lpstr>
      <vt:lpstr>Bericht</vt:lpstr>
      <vt:lpstr>Textbausteine für Bericht</vt:lpstr>
      <vt:lpstr>Weiterleitungsvertrag</vt:lpstr>
      <vt:lpstr>Wort-Bild Marken</vt:lpstr>
      <vt:lpstr>Themenschlüssel</vt:lpstr>
      <vt:lpstr>'Belegliste Einnahmen'!BetragSonstZuschüsseHerkunft1AEJ</vt:lpstr>
      <vt:lpstr>'Belegliste Einnahmen'!BetragSonstZuschüsseHerkunft2AEJ</vt:lpstr>
      <vt:lpstr>'Belegliste Einnahmen'!BetragSonstZuschüsseHerkunft3AEJ</vt:lpstr>
      <vt:lpstr>Antrag_AEJ!Druckbereich</vt:lpstr>
      <vt:lpstr>Auszahlungsbescheid!Druckbereich</vt:lpstr>
      <vt:lpstr>'Belegliste Ausgaben'!Druckbereich</vt:lpstr>
      <vt:lpstr>'Teamer-Liste_AEJ'!Druckbereich</vt:lpstr>
      <vt:lpstr>'TN-Liste_AEJ'!Druckbereich</vt:lpstr>
      <vt:lpstr>'Belegliste Ausgaben'!Drucktitel</vt:lpstr>
      <vt:lpstr>'Belegliste Einnahmen'!Drucktitel</vt:lpstr>
      <vt:lpstr>'fAL-Übersicht'!Drucktitel</vt:lpstr>
      <vt:lpstr>Sachleistungen!Drucktitel</vt:lpstr>
      <vt:lpstr>'Teamer-Liste_AEJ'!Drucktitel</vt:lpstr>
      <vt:lpstr>'TN-Liste_AEJ'!Drucktitel</vt:lpstr>
      <vt:lpstr>Kennzeichen</vt:lpstr>
      <vt:lpstr>'fAL-Übersicht'!StartFALnr</vt:lpstr>
      <vt:lpstr>Sachleistungen!StartSachleistnr</vt:lpstr>
      <vt:lpstr>'Betreuung&amp;Assistenz'!StartTabelle1</vt:lpstr>
      <vt:lpstr>'Betreuung&amp;Assistenz'!StartTabelle2</vt:lpstr>
      <vt:lpstr>'Teamer-Liste_AEJ'!StartTeamerNr</vt:lpstr>
      <vt:lpstr>'TN-Liste_AEJ'!StartTNNr</vt:lpstr>
      <vt:lpstr>'Belegliste Ausgaben'!SummeArbeitsHilfsmittelAEJ</vt:lpstr>
      <vt:lpstr>'Belegliste Ausgaben'!SummeBetreuungAEJ</vt:lpstr>
      <vt:lpstr>'Belegliste Ausgaben'!SummeFahrtkostenAEJ</vt:lpstr>
      <vt:lpstr>'Belegliste Ausgaben'!SummeHonorareAEJ</vt:lpstr>
      <vt:lpstr>'Belegliste Ausgaben'!SummeOrgaAEJ</vt:lpstr>
      <vt:lpstr>'Belegliste Ausgaben'!SummeRaummietenAEJ</vt:lpstr>
      <vt:lpstr>'Belegliste Einnahmen'!SummeSonstZuschüsseAEJ</vt:lpstr>
      <vt:lpstr>'Belegliste Einnahmen'!SummeTNGebührenAEJ</vt:lpstr>
      <vt:lpstr>'Belegliste Ausgaben'!SummeVerpflegÜbernachtAEJ</vt:lpstr>
      <vt:lpstr>'Belegliste Ausgaben'!SummeVersicherungAEJ</vt:lpstr>
      <vt:lpstr>Themenschwerpunkte</vt:lpstr>
      <vt:lpstr>'Belegliste Einnahmen'!VWZSonstZuschüsseHerkunft1AEJ</vt:lpstr>
      <vt:lpstr>'Belegliste Einnahmen'!VWZSonstZuschüsseHerkunft2AEJ</vt:lpstr>
      <vt:lpstr>'Belegliste Einnahmen'!VWZSonstZuschüsseHerkunft3AEJ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BJR</dc:creator>
  <cp:lastModifiedBy>Martina Scheckenbach</cp:lastModifiedBy>
  <cp:lastPrinted>2025-10-13T07:45:09Z</cp:lastPrinted>
  <dcterms:created xsi:type="dcterms:W3CDTF">2009-01-16T09:25:25Z</dcterms:created>
  <dcterms:modified xsi:type="dcterms:W3CDTF">2025-10-14T14:50:39Z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0x01010011CD9E7B272654419E8BE0098675F311</vt:lpwstr>
  </property>
</Properties>
</file>